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S:\DOCUMENTATION &amp; TRAVAUX INTERNES\_TRAVAUX INTERNES\_CONJONCTURE MACRO\_SOCIAL Pouvoir d'achat\Pouvoir d'achat - NAO\Outils\Simulateurs\Pouvoir d'achat\"/>
    </mc:Choice>
  </mc:AlternateContent>
  <xr:revisionPtr revIDLastSave="0" documentId="13_ncr:1_{7B56F97E-458D-4924-A506-4A3701C9109D}" xr6:coauthVersionLast="47" xr6:coauthVersionMax="47" xr10:uidLastSave="{00000000-0000-0000-0000-000000000000}"/>
  <bookViews>
    <workbookView xWindow="28680" yWindow="-120" windowWidth="29040" windowHeight="15990" tabRatio="794" firstSheet="1" activeTab="4" xr2:uid="{CB02D034-9E8F-4760-94CC-3103ACE607B1}"/>
  </bookViews>
  <sheets>
    <sheet name="Simulateur pouvoir d'achat" sheetId="12" r:id="rId1"/>
    <sheet name="Liste Conventions -&gt;" sheetId="2" r:id="rId2"/>
    <sheet name="CC1" sheetId="4" r:id="rId3"/>
    <sheet name="CC2" sheetId="15" r:id="rId4"/>
    <sheet name="CC3" sheetId="16" r:id="rId5"/>
    <sheet name="CC4" sheetId="17" r:id="rId6"/>
    <sheet name="CC5" sheetId="18" r:id="rId7"/>
    <sheet name="CC6" sheetId="19" r:id="rId8"/>
    <sheet name="CC7" sheetId="20" r:id="rId9"/>
    <sheet name="CC8" sheetId="21" r:id="rId10"/>
    <sheet name="CC9" sheetId="22" r:id="rId11"/>
    <sheet name="CC10" sheetId="23" r:id="rId12"/>
    <sheet name="CC11" sheetId="24" r:id="rId13"/>
    <sheet name="CC12" sheetId="25" r:id="rId14"/>
    <sheet name="CC13" sheetId="26" r:id="rId15"/>
    <sheet name="CC14" sheetId="27" r:id="rId16"/>
    <sheet name="CC15" sheetId="28" r:id="rId17"/>
    <sheet name="Inflation -&gt;" sheetId="14" r:id="rId18"/>
    <sheet name="IPC" sheetId="9" r:id="rId19"/>
    <sheet name="IPCH" sheetId="13" r:id="rId20"/>
  </sheets>
  <definedNames>
    <definedName name="_xlnm._FilterDatabase" localSheetId="2" hidden="1">'CC1'!$C$8:$AO$8</definedName>
    <definedName name="_xlnm._FilterDatabase" localSheetId="11" hidden="1">'CC10'!$C$8:$AO$8</definedName>
    <definedName name="_xlnm._FilterDatabase" localSheetId="12" hidden="1">'CC11'!$C$8:$AO$8</definedName>
    <definedName name="_xlnm._FilterDatabase" localSheetId="13" hidden="1">'CC12'!$C$8:$AO$8</definedName>
    <definedName name="_xlnm._FilterDatabase" localSheetId="14" hidden="1">'CC13'!$C$8:$AO$8</definedName>
    <definedName name="_xlnm._FilterDatabase" localSheetId="15" hidden="1">'CC14'!$C$8:$AO$8</definedName>
    <definedName name="_xlnm._FilterDatabase" localSheetId="16" hidden="1">'CC15'!$C$8:$AO$8</definedName>
    <definedName name="_xlnm._FilterDatabase" localSheetId="3" hidden="1">'CC2'!$C$8:$AO$8</definedName>
    <definedName name="_xlnm._FilterDatabase" localSheetId="4" hidden="1">'CC3'!$C$8:$AO$8</definedName>
    <definedName name="_xlnm._FilterDatabase" localSheetId="5" hidden="1">'CC4'!$C$8:$AO$8</definedName>
    <definedName name="_xlnm._FilterDatabase" localSheetId="6" hidden="1">'CC5'!$C$8:$AO$8</definedName>
    <definedName name="_xlnm._FilterDatabase" localSheetId="7" hidden="1">'CC6'!$C$8:$AO$8</definedName>
    <definedName name="_xlnm._FilterDatabase" localSheetId="8" hidden="1">'CC7'!$C$8:$AO$8</definedName>
    <definedName name="_xlnm._FilterDatabase" localSheetId="9" hidden="1">'CC8'!$C$8:$AO$8</definedName>
    <definedName name="_xlnm._FilterDatabase" localSheetId="10" hidden="1">'CC9'!$C$8:$AO$8</definedName>
    <definedName name="date_var">#REF!</definedName>
    <definedName name="décalage">#REF!</definedName>
    <definedName name="_xlnm.Print_Titles" localSheetId="0">'Simulateur pouvoir d''achat'!$A:$J</definedName>
    <definedName name="_xlnm.Print_Area" localSheetId="0">'Simulateur pouvoir d''achat'!$A$1:$AH$44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9" i="16" l="1"/>
  <c r="CE9" i="16"/>
  <c r="CF9" i="16"/>
  <c r="CG9" i="16"/>
  <c r="CH9" i="16"/>
  <c r="CI9" i="16"/>
  <c r="CJ9" i="16"/>
  <c r="CK9" i="16"/>
  <c r="CD10" i="16"/>
  <c r="CE10" i="16"/>
  <c r="CF10" i="16"/>
  <c r="CG10" i="16"/>
  <c r="CH10" i="16"/>
  <c r="CI10" i="16"/>
  <c r="CJ10" i="16"/>
  <c r="CK10" i="16"/>
  <c r="CD11" i="16"/>
  <c r="CE11" i="16"/>
  <c r="CF11" i="16"/>
  <c r="CG11" i="16"/>
  <c r="CH11" i="16"/>
  <c r="CI11" i="16"/>
  <c r="CJ11" i="16"/>
  <c r="CK11" i="16"/>
  <c r="CD12" i="16"/>
  <c r="CE12" i="16"/>
  <c r="CF12" i="16"/>
  <c r="CG12" i="16"/>
  <c r="CH12" i="16"/>
  <c r="CI12" i="16"/>
  <c r="CJ12" i="16"/>
  <c r="CK12" i="16"/>
  <c r="CD13" i="16"/>
  <c r="CE13" i="16"/>
  <c r="CF13" i="16"/>
  <c r="CG13" i="16"/>
  <c r="CH13" i="16"/>
  <c r="CI13" i="16"/>
  <c r="CJ13" i="16"/>
  <c r="CK13" i="16"/>
  <c r="CD14" i="16"/>
  <c r="CE14" i="16"/>
  <c r="CF14" i="16"/>
  <c r="CG14" i="16"/>
  <c r="CH14" i="16"/>
  <c r="CI14" i="16"/>
  <c r="CJ14" i="16"/>
  <c r="CK14" i="16"/>
  <c r="CD15" i="16"/>
  <c r="CE15" i="16"/>
  <c r="CF15" i="16"/>
  <c r="CG15" i="16"/>
  <c r="CH15" i="16"/>
  <c r="CI15" i="16"/>
  <c r="CJ15" i="16"/>
  <c r="CK15" i="16"/>
  <c r="CD16" i="16"/>
  <c r="CE16" i="16"/>
  <c r="CF16" i="16"/>
  <c r="CG16" i="16"/>
  <c r="CH16" i="16"/>
  <c r="CI16" i="16"/>
  <c r="CJ16" i="16"/>
  <c r="CK16" i="16"/>
  <c r="CD17" i="16"/>
  <c r="CE17" i="16"/>
  <c r="CF17" i="16"/>
  <c r="CG17" i="16"/>
  <c r="CH17" i="16"/>
  <c r="CI17" i="16"/>
  <c r="CJ17" i="16"/>
  <c r="CK17" i="16"/>
  <c r="CD18" i="16"/>
  <c r="CE18" i="16"/>
  <c r="CF18" i="16"/>
  <c r="CG18" i="16"/>
  <c r="CH18" i="16"/>
  <c r="CI18" i="16"/>
  <c r="CJ18" i="16"/>
  <c r="CK18" i="16"/>
  <c r="CD19" i="16"/>
  <c r="CE19" i="16"/>
  <c r="CF19" i="16"/>
  <c r="CG19" i="16"/>
  <c r="CH19" i="16"/>
  <c r="CI19" i="16"/>
  <c r="CJ19" i="16"/>
  <c r="CK19" i="16"/>
  <c r="CD20" i="16"/>
  <c r="CE20" i="16"/>
  <c r="CF20" i="16"/>
  <c r="CG20" i="16"/>
  <c r="CH20" i="16"/>
  <c r="CI20" i="16"/>
  <c r="CJ20" i="16"/>
  <c r="CK20" i="16"/>
  <c r="CD21" i="16"/>
  <c r="CE21" i="16"/>
  <c r="CF21" i="16"/>
  <c r="CG21" i="16"/>
  <c r="CH21" i="16"/>
  <c r="CI21" i="16"/>
  <c r="CJ21" i="16"/>
  <c r="CK21" i="16"/>
  <c r="CD22" i="16"/>
  <c r="CE22" i="16"/>
  <c r="CF22" i="16"/>
  <c r="CG22" i="16"/>
  <c r="CH22" i="16"/>
  <c r="CI22" i="16"/>
  <c r="CJ22" i="16"/>
  <c r="CK22" i="16"/>
  <c r="CD23" i="16"/>
  <c r="CE23" i="16"/>
  <c r="CF23" i="16"/>
  <c r="CG23" i="16"/>
  <c r="CH23" i="16"/>
  <c r="CI23" i="16"/>
  <c r="CJ23" i="16"/>
  <c r="CK23" i="16"/>
  <c r="B11" i="12" l="1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AI9" i="16"/>
  <c r="AJ9" i="16"/>
  <c r="AK9" i="16"/>
  <c r="AL9" i="16"/>
  <c r="AM9" i="16"/>
  <c r="AN9" i="16"/>
  <c r="AO9" i="16"/>
  <c r="AP9" i="16"/>
  <c r="AQ9" i="16"/>
  <c r="AR9" i="16"/>
  <c r="AS9" i="16"/>
  <c r="AT9" i="16"/>
  <c r="AU9" i="16"/>
  <c r="AV9" i="16"/>
  <c r="AW9" i="16"/>
  <c r="AX9" i="16"/>
  <c r="AY9" i="16"/>
  <c r="AZ9" i="16"/>
  <c r="BA9" i="16"/>
  <c r="BB9" i="16"/>
  <c r="BC9" i="16"/>
  <c r="BD9" i="16"/>
  <c r="BE9" i="16"/>
  <c r="BF9" i="16"/>
  <c r="BG9" i="16"/>
  <c r="BH9" i="16"/>
  <c r="BI9" i="16"/>
  <c r="BJ9" i="16"/>
  <c r="BK9" i="16"/>
  <c r="BL9" i="16"/>
  <c r="BM9" i="16"/>
  <c r="BN9" i="16"/>
  <c r="BO9" i="16"/>
  <c r="BP9" i="16"/>
  <c r="BQ9" i="16"/>
  <c r="BR9" i="16"/>
  <c r="BS9" i="16"/>
  <c r="BT9" i="16"/>
  <c r="BU9" i="16"/>
  <c r="BV9" i="16"/>
  <c r="BW9" i="16"/>
  <c r="BX9" i="16"/>
  <c r="BY9" i="16"/>
  <c r="BZ9" i="16"/>
  <c r="CA9" i="16"/>
  <c r="CB9" i="16"/>
  <c r="CC9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AI10" i="16"/>
  <c r="AJ10" i="16"/>
  <c r="AK10" i="16"/>
  <c r="AL10" i="16"/>
  <c r="AM10" i="16"/>
  <c r="AN10" i="16"/>
  <c r="AO10" i="16"/>
  <c r="AP10" i="16"/>
  <c r="AQ10" i="16"/>
  <c r="AR10" i="16"/>
  <c r="AS10" i="16"/>
  <c r="AT10" i="16"/>
  <c r="AU10" i="16"/>
  <c r="AV10" i="16"/>
  <c r="AW10" i="16"/>
  <c r="AX10" i="16"/>
  <c r="AY10" i="16"/>
  <c r="AZ10" i="16"/>
  <c r="BA10" i="16"/>
  <c r="BB10" i="16"/>
  <c r="BC10" i="16"/>
  <c r="BD10" i="16"/>
  <c r="BE10" i="16"/>
  <c r="BF10" i="16"/>
  <c r="BG10" i="16"/>
  <c r="BH10" i="16"/>
  <c r="BI10" i="16"/>
  <c r="BJ10" i="16"/>
  <c r="BK10" i="16"/>
  <c r="BL10" i="16"/>
  <c r="BM10" i="16"/>
  <c r="BN10" i="16"/>
  <c r="BO10" i="16"/>
  <c r="BP10" i="16"/>
  <c r="BQ10" i="16"/>
  <c r="BR10" i="16"/>
  <c r="BS10" i="16"/>
  <c r="BT10" i="16"/>
  <c r="BU10" i="16"/>
  <c r="BV10" i="16"/>
  <c r="BW10" i="16"/>
  <c r="BX10" i="16"/>
  <c r="BY10" i="16"/>
  <c r="BZ10" i="16"/>
  <c r="CA10" i="16"/>
  <c r="CB10" i="16"/>
  <c r="CC10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AI11" i="16"/>
  <c r="AJ11" i="16"/>
  <c r="AK11" i="16"/>
  <c r="AL11" i="16"/>
  <c r="AM11" i="16"/>
  <c r="AN11" i="16"/>
  <c r="AO11" i="16"/>
  <c r="AP11" i="16"/>
  <c r="AQ11" i="16"/>
  <c r="AR11" i="16"/>
  <c r="AS11" i="16"/>
  <c r="AT11" i="16"/>
  <c r="AU11" i="16"/>
  <c r="AV11" i="16"/>
  <c r="AW11" i="16"/>
  <c r="AX11" i="16"/>
  <c r="AY11" i="16"/>
  <c r="AZ11" i="16"/>
  <c r="BA11" i="16"/>
  <c r="BB11" i="16"/>
  <c r="BC11" i="16"/>
  <c r="BD11" i="16"/>
  <c r="BE11" i="16"/>
  <c r="BF11" i="16"/>
  <c r="BG11" i="16"/>
  <c r="BH11" i="16"/>
  <c r="BI11" i="16"/>
  <c r="BJ11" i="16"/>
  <c r="BK11" i="16"/>
  <c r="BL11" i="16"/>
  <c r="BM11" i="16"/>
  <c r="BN11" i="16"/>
  <c r="BO11" i="16"/>
  <c r="BP11" i="16"/>
  <c r="BQ11" i="16"/>
  <c r="BR11" i="16"/>
  <c r="BS11" i="16"/>
  <c r="BT11" i="16"/>
  <c r="BU11" i="16"/>
  <c r="BV11" i="16"/>
  <c r="BW11" i="16"/>
  <c r="BX11" i="16"/>
  <c r="BY11" i="16"/>
  <c r="BZ11" i="16"/>
  <c r="CA11" i="16"/>
  <c r="CB11" i="16"/>
  <c r="CC11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AI12" i="16"/>
  <c r="AJ12" i="16"/>
  <c r="AK12" i="16"/>
  <c r="AL12" i="16"/>
  <c r="AM12" i="16"/>
  <c r="AN12" i="16"/>
  <c r="AO12" i="16"/>
  <c r="AP12" i="16"/>
  <c r="AQ12" i="16"/>
  <c r="AR12" i="16"/>
  <c r="AS12" i="16"/>
  <c r="AT12" i="16"/>
  <c r="AU12" i="16"/>
  <c r="AV12" i="16"/>
  <c r="AW12" i="16"/>
  <c r="AX12" i="16"/>
  <c r="AY12" i="16"/>
  <c r="AZ12" i="16"/>
  <c r="BA12" i="16"/>
  <c r="BB12" i="16"/>
  <c r="BC12" i="16"/>
  <c r="BD12" i="16"/>
  <c r="BE12" i="16"/>
  <c r="BF12" i="16"/>
  <c r="BG12" i="16"/>
  <c r="BH12" i="16"/>
  <c r="BI12" i="16"/>
  <c r="BJ12" i="16"/>
  <c r="BK12" i="16"/>
  <c r="BL12" i="16"/>
  <c r="BM12" i="16"/>
  <c r="BN12" i="16"/>
  <c r="BO12" i="16"/>
  <c r="BP12" i="16"/>
  <c r="BQ12" i="16"/>
  <c r="BR12" i="16"/>
  <c r="BS12" i="16"/>
  <c r="BT12" i="16"/>
  <c r="BU12" i="16"/>
  <c r="BV12" i="16"/>
  <c r="BW12" i="16"/>
  <c r="BX12" i="16"/>
  <c r="BY12" i="16"/>
  <c r="BZ12" i="16"/>
  <c r="CA12" i="16"/>
  <c r="CB12" i="16"/>
  <c r="CC12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AI13" i="16"/>
  <c r="AJ13" i="16"/>
  <c r="AK13" i="16"/>
  <c r="AL13" i="16"/>
  <c r="AM13" i="16"/>
  <c r="AN13" i="16"/>
  <c r="AO13" i="16"/>
  <c r="AP13" i="16"/>
  <c r="AQ13" i="16"/>
  <c r="AR13" i="16"/>
  <c r="AS13" i="16"/>
  <c r="AT13" i="16"/>
  <c r="AU13" i="16"/>
  <c r="AV13" i="16"/>
  <c r="AW13" i="16"/>
  <c r="AX13" i="16"/>
  <c r="AY13" i="16"/>
  <c r="AZ13" i="16"/>
  <c r="BA13" i="16"/>
  <c r="BB13" i="16"/>
  <c r="BC13" i="16"/>
  <c r="BD13" i="16"/>
  <c r="BE13" i="16"/>
  <c r="BF13" i="16"/>
  <c r="BG13" i="16"/>
  <c r="BH13" i="16"/>
  <c r="BI13" i="16"/>
  <c r="BJ13" i="16"/>
  <c r="BK13" i="16"/>
  <c r="BL13" i="16"/>
  <c r="BM13" i="16"/>
  <c r="BN13" i="16"/>
  <c r="BO13" i="16"/>
  <c r="BP13" i="16"/>
  <c r="BQ13" i="16"/>
  <c r="BR13" i="16"/>
  <c r="BS13" i="16"/>
  <c r="BT13" i="16"/>
  <c r="BU13" i="16"/>
  <c r="BV13" i="16"/>
  <c r="BW13" i="16"/>
  <c r="BX13" i="16"/>
  <c r="BY13" i="16"/>
  <c r="BZ13" i="16"/>
  <c r="CA13" i="16"/>
  <c r="CB13" i="16"/>
  <c r="CC13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AI14" i="16"/>
  <c r="AJ14" i="16"/>
  <c r="AK14" i="16"/>
  <c r="AL14" i="16"/>
  <c r="AM14" i="16"/>
  <c r="AN14" i="16"/>
  <c r="AO14" i="16"/>
  <c r="AP14" i="16"/>
  <c r="AQ14" i="16"/>
  <c r="AR14" i="16"/>
  <c r="AS14" i="16"/>
  <c r="AT14" i="16"/>
  <c r="AU14" i="16"/>
  <c r="AV14" i="16"/>
  <c r="AW14" i="16"/>
  <c r="AX14" i="16"/>
  <c r="AY14" i="16"/>
  <c r="AZ14" i="16"/>
  <c r="BA14" i="16"/>
  <c r="BB14" i="16"/>
  <c r="BC14" i="16"/>
  <c r="BD14" i="16"/>
  <c r="BE14" i="16"/>
  <c r="BF14" i="16"/>
  <c r="BG14" i="16"/>
  <c r="BH14" i="16"/>
  <c r="BI14" i="16"/>
  <c r="BJ14" i="16"/>
  <c r="BK14" i="16"/>
  <c r="BL14" i="16"/>
  <c r="BM14" i="16"/>
  <c r="BN14" i="16"/>
  <c r="BO14" i="16"/>
  <c r="BP14" i="16"/>
  <c r="BQ14" i="16"/>
  <c r="BR14" i="16"/>
  <c r="BS14" i="16"/>
  <c r="BT14" i="16"/>
  <c r="BU14" i="16"/>
  <c r="BV14" i="16"/>
  <c r="BW14" i="16"/>
  <c r="BX14" i="16"/>
  <c r="BY14" i="16"/>
  <c r="BZ14" i="16"/>
  <c r="CA14" i="16"/>
  <c r="CB14" i="16"/>
  <c r="CC14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AI15" i="16"/>
  <c r="AJ15" i="16"/>
  <c r="AK15" i="16"/>
  <c r="AL15" i="16"/>
  <c r="AM15" i="16"/>
  <c r="AN15" i="16"/>
  <c r="AO15" i="16"/>
  <c r="AP15" i="16"/>
  <c r="AQ15" i="16"/>
  <c r="AR15" i="16"/>
  <c r="AS15" i="16"/>
  <c r="AT15" i="16"/>
  <c r="AU15" i="16"/>
  <c r="AV15" i="16"/>
  <c r="AW15" i="16"/>
  <c r="AX15" i="16"/>
  <c r="AY15" i="16"/>
  <c r="AZ15" i="16"/>
  <c r="BA15" i="16"/>
  <c r="BB15" i="16"/>
  <c r="BC15" i="16"/>
  <c r="BD15" i="16"/>
  <c r="BE15" i="16"/>
  <c r="BF15" i="16"/>
  <c r="BG15" i="16"/>
  <c r="BH15" i="16"/>
  <c r="BI15" i="16"/>
  <c r="BJ15" i="16"/>
  <c r="BK15" i="16"/>
  <c r="BL15" i="16"/>
  <c r="BM15" i="16"/>
  <c r="BN15" i="16"/>
  <c r="BO15" i="16"/>
  <c r="BP15" i="16"/>
  <c r="BQ15" i="16"/>
  <c r="BR15" i="16"/>
  <c r="BS15" i="16"/>
  <c r="BT15" i="16"/>
  <c r="BU15" i="16"/>
  <c r="BV15" i="16"/>
  <c r="BW15" i="16"/>
  <c r="BX15" i="16"/>
  <c r="BY15" i="16"/>
  <c r="BZ15" i="16"/>
  <c r="CA15" i="16"/>
  <c r="CB15" i="16"/>
  <c r="CC15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AI16" i="16"/>
  <c r="AJ16" i="16"/>
  <c r="AK16" i="16"/>
  <c r="AL16" i="16"/>
  <c r="AM16" i="16"/>
  <c r="AN16" i="16"/>
  <c r="AO16" i="16"/>
  <c r="AP16" i="16"/>
  <c r="AQ16" i="16"/>
  <c r="AR16" i="16"/>
  <c r="AS16" i="16"/>
  <c r="AT16" i="16"/>
  <c r="AU16" i="16"/>
  <c r="AV16" i="16"/>
  <c r="AW16" i="16"/>
  <c r="AX16" i="16"/>
  <c r="AY16" i="16"/>
  <c r="AZ16" i="16"/>
  <c r="BA16" i="16"/>
  <c r="BB16" i="16"/>
  <c r="BC16" i="16"/>
  <c r="BD16" i="16"/>
  <c r="BE16" i="16"/>
  <c r="BF16" i="16"/>
  <c r="BG16" i="16"/>
  <c r="BH16" i="16"/>
  <c r="BI16" i="16"/>
  <c r="BJ16" i="16"/>
  <c r="BK16" i="16"/>
  <c r="BL16" i="16"/>
  <c r="BM16" i="16"/>
  <c r="BN16" i="16"/>
  <c r="BO16" i="16"/>
  <c r="BP16" i="16"/>
  <c r="BQ16" i="16"/>
  <c r="BR16" i="16"/>
  <c r="BS16" i="16"/>
  <c r="BT16" i="16"/>
  <c r="BU16" i="16"/>
  <c r="BV16" i="16"/>
  <c r="BW16" i="16"/>
  <c r="BX16" i="16"/>
  <c r="BY16" i="16"/>
  <c r="BZ16" i="16"/>
  <c r="CA16" i="16"/>
  <c r="CB16" i="16"/>
  <c r="CC16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AI17" i="16"/>
  <c r="AJ17" i="16"/>
  <c r="AK17" i="16"/>
  <c r="AL17" i="16"/>
  <c r="AM17" i="16"/>
  <c r="AN17" i="16"/>
  <c r="AO17" i="16"/>
  <c r="AP17" i="16"/>
  <c r="AQ17" i="16"/>
  <c r="AR17" i="16"/>
  <c r="AS17" i="16"/>
  <c r="AT17" i="16"/>
  <c r="AU17" i="16"/>
  <c r="AV17" i="16"/>
  <c r="AW17" i="16"/>
  <c r="AX17" i="16"/>
  <c r="AY17" i="16"/>
  <c r="AZ17" i="16"/>
  <c r="BA17" i="16"/>
  <c r="BB17" i="16"/>
  <c r="BC17" i="16"/>
  <c r="BD17" i="16"/>
  <c r="BE17" i="16"/>
  <c r="BF17" i="16"/>
  <c r="BG17" i="16"/>
  <c r="BH17" i="16"/>
  <c r="BI17" i="16"/>
  <c r="BJ17" i="16"/>
  <c r="BK17" i="16"/>
  <c r="BL17" i="16"/>
  <c r="BM17" i="16"/>
  <c r="BN17" i="16"/>
  <c r="BO17" i="16"/>
  <c r="BP17" i="16"/>
  <c r="BQ17" i="16"/>
  <c r="BR17" i="16"/>
  <c r="BS17" i="16"/>
  <c r="BT17" i="16"/>
  <c r="BU17" i="16"/>
  <c r="BV17" i="16"/>
  <c r="BW17" i="16"/>
  <c r="BX17" i="16"/>
  <c r="BY17" i="16"/>
  <c r="BZ17" i="16"/>
  <c r="CA17" i="16"/>
  <c r="CB17" i="16"/>
  <c r="CC17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AI18" i="16"/>
  <c r="AJ18" i="16"/>
  <c r="AK18" i="16"/>
  <c r="AL18" i="16"/>
  <c r="AM18" i="16"/>
  <c r="AN18" i="16"/>
  <c r="AO18" i="16"/>
  <c r="AP18" i="16"/>
  <c r="AQ18" i="16"/>
  <c r="AR18" i="16"/>
  <c r="AS18" i="16"/>
  <c r="AT18" i="16"/>
  <c r="AU18" i="16"/>
  <c r="AV18" i="16"/>
  <c r="AW18" i="16"/>
  <c r="AX18" i="16"/>
  <c r="AY18" i="16"/>
  <c r="AZ18" i="16"/>
  <c r="BA18" i="16"/>
  <c r="BB18" i="16"/>
  <c r="BC18" i="16"/>
  <c r="BD18" i="16"/>
  <c r="BE18" i="16"/>
  <c r="BF18" i="16"/>
  <c r="BG18" i="16"/>
  <c r="BH18" i="16"/>
  <c r="BI18" i="16"/>
  <c r="BJ18" i="16"/>
  <c r="BK18" i="16"/>
  <c r="BL18" i="16"/>
  <c r="BM18" i="16"/>
  <c r="BN18" i="16"/>
  <c r="BO18" i="16"/>
  <c r="BP18" i="16"/>
  <c r="BQ18" i="16"/>
  <c r="BR18" i="16"/>
  <c r="BS18" i="16"/>
  <c r="BT18" i="16"/>
  <c r="BU18" i="16"/>
  <c r="BV18" i="16"/>
  <c r="BW18" i="16"/>
  <c r="BX18" i="16"/>
  <c r="BY18" i="16"/>
  <c r="BZ18" i="16"/>
  <c r="CA18" i="16"/>
  <c r="CB18" i="16"/>
  <c r="CC18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AI19" i="16"/>
  <c r="AJ19" i="16"/>
  <c r="AK19" i="16"/>
  <c r="AL19" i="16"/>
  <c r="AM19" i="16"/>
  <c r="AN19" i="16"/>
  <c r="AO19" i="16"/>
  <c r="AP19" i="16"/>
  <c r="AQ19" i="16"/>
  <c r="AR19" i="16"/>
  <c r="AS19" i="16"/>
  <c r="AT19" i="16"/>
  <c r="AU19" i="16"/>
  <c r="AV19" i="16"/>
  <c r="AW19" i="16"/>
  <c r="AX19" i="16"/>
  <c r="AY19" i="16"/>
  <c r="AZ19" i="16"/>
  <c r="BA19" i="16"/>
  <c r="BB19" i="16"/>
  <c r="BC19" i="16"/>
  <c r="BD19" i="16"/>
  <c r="BE19" i="16"/>
  <c r="BF19" i="16"/>
  <c r="BG19" i="16"/>
  <c r="BH19" i="16"/>
  <c r="BI19" i="16"/>
  <c r="BJ19" i="16"/>
  <c r="BK19" i="16"/>
  <c r="BL19" i="16"/>
  <c r="BM19" i="16"/>
  <c r="BN19" i="16"/>
  <c r="BO19" i="16"/>
  <c r="BP19" i="16"/>
  <c r="BQ19" i="16"/>
  <c r="BR19" i="16"/>
  <c r="BS19" i="16"/>
  <c r="BT19" i="16"/>
  <c r="BU19" i="16"/>
  <c r="BV19" i="16"/>
  <c r="BW19" i="16"/>
  <c r="BX19" i="16"/>
  <c r="BY19" i="16"/>
  <c r="BZ19" i="16"/>
  <c r="CA19" i="16"/>
  <c r="CB19" i="16"/>
  <c r="CC19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AI20" i="16"/>
  <c r="AJ20" i="16"/>
  <c r="AK20" i="16"/>
  <c r="AL20" i="16"/>
  <c r="AM20" i="16"/>
  <c r="AN20" i="16"/>
  <c r="AO20" i="16"/>
  <c r="AP20" i="16"/>
  <c r="AQ20" i="16"/>
  <c r="AR20" i="16"/>
  <c r="AS20" i="16"/>
  <c r="AT20" i="16"/>
  <c r="AU20" i="16"/>
  <c r="AV20" i="16"/>
  <c r="AW20" i="16"/>
  <c r="AX20" i="16"/>
  <c r="AY20" i="16"/>
  <c r="AZ20" i="16"/>
  <c r="BA20" i="16"/>
  <c r="BB20" i="16"/>
  <c r="BC20" i="16"/>
  <c r="BD20" i="16"/>
  <c r="BE20" i="16"/>
  <c r="BF20" i="16"/>
  <c r="BG20" i="16"/>
  <c r="BH20" i="16"/>
  <c r="BI20" i="16"/>
  <c r="BJ20" i="16"/>
  <c r="BK20" i="16"/>
  <c r="BL20" i="16"/>
  <c r="BM20" i="16"/>
  <c r="BN20" i="16"/>
  <c r="BO20" i="16"/>
  <c r="BP20" i="16"/>
  <c r="BQ20" i="16"/>
  <c r="BR20" i="16"/>
  <c r="BS20" i="16"/>
  <c r="BT20" i="16"/>
  <c r="BU20" i="16"/>
  <c r="BV20" i="16"/>
  <c r="BW20" i="16"/>
  <c r="BX20" i="16"/>
  <c r="BY20" i="16"/>
  <c r="BZ20" i="16"/>
  <c r="CA20" i="16"/>
  <c r="CB20" i="16"/>
  <c r="CC20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AI21" i="16"/>
  <c r="AJ21" i="16"/>
  <c r="AK21" i="16"/>
  <c r="AL21" i="16"/>
  <c r="AM21" i="16"/>
  <c r="AN21" i="16"/>
  <c r="AO21" i="16"/>
  <c r="AP21" i="16"/>
  <c r="AQ21" i="16"/>
  <c r="AR21" i="16"/>
  <c r="AS21" i="16"/>
  <c r="AT21" i="16"/>
  <c r="AU21" i="16"/>
  <c r="AV21" i="16"/>
  <c r="AW21" i="16"/>
  <c r="AX21" i="16"/>
  <c r="AY21" i="16"/>
  <c r="AZ21" i="16"/>
  <c r="BA21" i="16"/>
  <c r="BB21" i="16"/>
  <c r="BC21" i="16"/>
  <c r="BD21" i="16"/>
  <c r="BE21" i="16"/>
  <c r="BF21" i="16"/>
  <c r="BG21" i="16"/>
  <c r="BH21" i="16"/>
  <c r="BI21" i="16"/>
  <c r="BJ21" i="16"/>
  <c r="BK21" i="16"/>
  <c r="BL21" i="16"/>
  <c r="BM21" i="16"/>
  <c r="BN21" i="16"/>
  <c r="BO21" i="16"/>
  <c r="BP21" i="16"/>
  <c r="BQ21" i="16"/>
  <c r="BR21" i="16"/>
  <c r="BS21" i="16"/>
  <c r="BT21" i="16"/>
  <c r="BU21" i="16"/>
  <c r="BV21" i="16"/>
  <c r="BW21" i="16"/>
  <c r="BX21" i="16"/>
  <c r="BY21" i="16"/>
  <c r="BZ21" i="16"/>
  <c r="CA21" i="16"/>
  <c r="CB21" i="16"/>
  <c r="CC21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AI22" i="16"/>
  <c r="AJ22" i="16"/>
  <c r="AK22" i="16"/>
  <c r="AL22" i="16"/>
  <c r="AM22" i="16"/>
  <c r="AN22" i="16"/>
  <c r="AO22" i="16"/>
  <c r="AP22" i="16"/>
  <c r="AQ22" i="16"/>
  <c r="AR22" i="16"/>
  <c r="AS22" i="16"/>
  <c r="AT22" i="16"/>
  <c r="AU22" i="16"/>
  <c r="AV22" i="16"/>
  <c r="AW22" i="16"/>
  <c r="AX22" i="16"/>
  <c r="AY22" i="16"/>
  <c r="AZ22" i="16"/>
  <c r="BA22" i="16"/>
  <c r="BB22" i="16"/>
  <c r="BC22" i="16"/>
  <c r="BD22" i="16"/>
  <c r="BE22" i="16"/>
  <c r="BF22" i="16"/>
  <c r="BG22" i="16"/>
  <c r="BH22" i="16"/>
  <c r="BI22" i="16"/>
  <c r="BJ22" i="16"/>
  <c r="BK22" i="16"/>
  <c r="BL22" i="16"/>
  <c r="BM22" i="16"/>
  <c r="BN22" i="16"/>
  <c r="BO22" i="16"/>
  <c r="BP22" i="16"/>
  <c r="BQ22" i="16"/>
  <c r="BR22" i="16"/>
  <c r="BS22" i="16"/>
  <c r="BT22" i="16"/>
  <c r="BU22" i="16"/>
  <c r="BV22" i="16"/>
  <c r="BW22" i="16"/>
  <c r="BX22" i="16"/>
  <c r="BY22" i="16"/>
  <c r="BZ22" i="16"/>
  <c r="CA22" i="16"/>
  <c r="CB22" i="16"/>
  <c r="CC22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AI23" i="16"/>
  <c r="AJ23" i="16"/>
  <c r="AK23" i="16"/>
  <c r="AL23" i="16"/>
  <c r="AM23" i="16"/>
  <c r="AN23" i="16"/>
  <c r="AO23" i="16"/>
  <c r="AP23" i="16"/>
  <c r="AQ23" i="16"/>
  <c r="AR23" i="16"/>
  <c r="AS23" i="16"/>
  <c r="AT23" i="16"/>
  <c r="AU23" i="16"/>
  <c r="AV23" i="16"/>
  <c r="AW23" i="16"/>
  <c r="AX23" i="16"/>
  <c r="AY23" i="16"/>
  <c r="AZ23" i="16"/>
  <c r="BA23" i="16"/>
  <c r="BB23" i="16"/>
  <c r="BC23" i="16"/>
  <c r="BD23" i="16"/>
  <c r="BE23" i="16"/>
  <c r="BF23" i="16"/>
  <c r="BG23" i="16"/>
  <c r="BH23" i="16"/>
  <c r="BI23" i="16"/>
  <c r="BJ23" i="16"/>
  <c r="BK23" i="16"/>
  <c r="BL23" i="16"/>
  <c r="BM23" i="16"/>
  <c r="BN23" i="16"/>
  <c r="BO23" i="16"/>
  <c r="BP23" i="16"/>
  <c r="BQ23" i="16"/>
  <c r="BR23" i="16"/>
  <c r="BS23" i="16"/>
  <c r="BT23" i="16"/>
  <c r="BU23" i="16"/>
  <c r="BV23" i="16"/>
  <c r="BW23" i="16"/>
  <c r="BX23" i="16"/>
  <c r="BY23" i="16"/>
  <c r="BZ23" i="16"/>
  <c r="CA23" i="16"/>
  <c r="CB23" i="16"/>
  <c r="CC23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9" i="16"/>
  <c r="F3" i="16"/>
  <c r="C10" i="13"/>
  <c r="D10" i="13" s="1"/>
  <c r="E10" i="13" s="1"/>
  <c r="F10" i="13" s="1"/>
  <c r="G10" i="13" s="1"/>
  <c r="H10" i="13" s="1"/>
  <c r="I10" i="13" s="1"/>
  <c r="J10" i="13" s="1"/>
  <c r="K10" i="13" s="1"/>
  <c r="L10" i="13" s="1"/>
  <c r="M10" i="13" s="1"/>
  <c r="B10" i="13"/>
  <c r="B10" i="9"/>
  <c r="C10" i="9" s="1"/>
  <c r="D10" i="9" s="1"/>
  <c r="E10" i="9" s="1"/>
  <c r="F10" i="9" s="1"/>
  <c r="G10" i="9" s="1"/>
  <c r="H10" i="9" s="1"/>
  <c r="I10" i="9" s="1"/>
  <c r="J10" i="9" s="1"/>
  <c r="K10" i="9" s="1"/>
  <c r="L10" i="9" s="1"/>
  <c r="M10" i="9" s="1"/>
  <c r="G9" i="21"/>
  <c r="H9" i="21" s="1"/>
  <c r="I9" i="21" s="1"/>
  <c r="J9" i="21" s="1"/>
  <c r="K9" i="21" s="1"/>
  <c r="L9" i="21" s="1"/>
  <c r="M9" i="21" s="1"/>
  <c r="N9" i="21" s="1"/>
  <c r="O9" i="21" s="1"/>
  <c r="P9" i="21" s="1"/>
  <c r="Q9" i="21" s="1"/>
  <c r="R9" i="21" s="1"/>
  <c r="S9" i="21" s="1"/>
  <c r="T9" i="21" s="1"/>
  <c r="U9" i="21" s="1"/>
  <c r="V9" i="21" s="1"/>
  <c r="W9" i="21" s="1"/>
  <c r="X9" i="21" s="1"/>
  <c r="Y9" i="21" s="1"/>
  <c r="Z9" i="21" s="1"/>
  <c r="AA9" i="21" s="1"/>
  <c r="AB9" i="21" s="1"/>
  <c r="AC9" i="21" s="1"/>
  <c r="AD9" i="21" s="1"/>
  <c r="AE9" i="21" s="1"/>
  <c r="AF9" i="21" s="1"/>
  <c r="AG9" i="21" s="1"/>
  <c r="AH9" i="21" s="1"/>
  <c r="AI9" i="21" s="1"/>
  <c r="AJ9" i="21" s="1"/>
  <c r="AK9" i="21" s="1"/>
  <c r="AL9" i="21" s="1"/>
  <c r="AM9" i="21" s="1"/>
  <c r="AN9" i="21" s="1"/>
  <c r="AO9" i="21" s="1"/>
  <c r="AP9" i="21" s="1"/>
  <c r="AQ9" i="21" s="1"/>
  <c r="AR9" i="21" s="1"/>
  <c r="AS9" i="21" s="1"/>
  <c r="AT9" i="21" s="1"/>
  <c r="AU9" i="21" s="1"/>
  <c r="AV9" i="21" s="1"/>
  <c r="AW9" i="21" s="1"/>
  <c r="AX9" i="21" s="1"/>
  <c r="AY9" i="21" s="1"/>
  <c r="AZ9" i="21" s="1"/>
  <c r="BA9" i="21" s="1"/>
  <c r="BB9" i="21" s="1"/>
  <c r="BC9" i="21" s="1"/>
  <c r="BD9" i="21" s="1"/>
  <c r="BE9" i="21" s="1"/>
  <c r="BF9" i="21" s="1"/>
  <c r="BG9" i="21" s="1"/>
  <c r="BH9" i="21" s="1"/>
  <c r="BI9" i="21" s="1"/>
  <c r="BJ9" i="21" s="1"/>
  <c r="BK9" i="21" s="1"/>
  <c r="BL9" i="21" s="1"/>
  <c r="BM9" i="21" s="1"/>
  <c r="BN9" i="21" s="1"/>
  <c r="BO9" i="21" s="1"/>
  <c r="BP9" i="21" s="1"/>
  <c r="BQ9" i="21" s="1"/>
  <c r="BR9" i="21" s="1"/>
  <c r="BS9" i="21" s="1"/>
  <c r="BT9" i="21" s="1"/>
  <c r="BU9" i="21" s="1"/>
  <c r="BV9" i="21" s="1"/>
  <c r="BW9" i="21" s="1"/>
  <c r="BX9" i="21" s="1"/>
  <c r="G10" i="21"/>
  <c r="H10" i="21" s="1"/>
  <c r="I10" i="21" s="1"/>
  <c r="J10" i="21" s="1"/>
  <c r="K10" i="21" s="1"/>
  <c r="L10" i="21" s="1"/>
  <c r="M10" i="21" s="1"/>
  <c r="N10" i="21" s="1"/>
  <c r="O10" i="21" s="1"/>
  <c r="P10" i="21" s="1"/>
  <c r="Q10" i="21" s="1"/>
  <c r="R10" i="21" s="1"/>
  <c r="S10" i="21" s="1"/>
  <c r="T10" i="21" s="1"/>
  <c r="U10" i="21" s="1"/>
  <c r="V10" i="21" s="1"/>
  <c r="W10" i="21" s="1"/>
  <c r="X10" i="21" s="1"/>
  <c r="Y10" i="21" s="1"/>
  <c r="Z10" i="21" s="1"/>
  <c r="AA10" i="21" s="1"/>
  <c r="AB10" i="21" s="1"/>
  <c r="AC10" i="21" s="1"/>
  <c r="AD10" i="21" s="1"/>
  <c r="AE10" i="21" s="1"/>
  <c r="AF10" i="21" s="1"/>
  <c r="AG10" i="21" s="1"/>
  <c r="AH10" i="21" s="1"/>
  <c r="AI10" i="21" s="1"/>
  <c r="AJ10" i="21" s="1"/>
  <c r="AK10" i="21" s="1"/>
  <c r="AL10" i="21" s="1"/>
  <c r="AM10" i="21" s="1"/>
  <c r="AN10" i="21" s="1"/>
  <c r="AO10" i="21" s="1"/>
  <c r="AP10" i="21" s="1"/>
  <c r="AQ10" i="21" s="1"/>
  <c r="AR10" i="21" s="1"/>
  <c r="AS10" i="21" s="1"/>
  <c r="AT10" i="21" s="1"/>
  <c r="AU10" i="21" s="1"/>
  <c r="AV10" i="21" s="1"/>
  <c r="AW10" i="21" s="1"/>
  <c r="AX10" i="21" s="1"/>
  <c r="AY10" i="21" s="1"/>
  <c r="AZ10" i="21" s="1"/>
  <c r="BA10" i="21" s="1"/>
  <c r="BB10" i="21" s="1"/>
  <c r="BC10" i="21" s="1"/>
  <c r="BD10" i="21" s="1"/>
  <c r="BE10" i="21" s="1"/>
  <c r="BF10" i="21" s="1"/>
  <c r="BG10" i="21" s="1"/>
  <c r="BH10" i="21" s="1"/>
  <c r="BI10" i="21" s="1"/>
  <c r="BJ10" i="21" s="1"/>
  <c r="BK10" i="21" s="1"/>
  <c r="BL10" i="21" s="1"/>
  <c r="BM10" i="21" s="1"/>
  <c r="BN10" i="21" s="1"/>
  <c r="BO10" i="21" s="1"/>
  <c r="BP10" i="21" s="1"/>
  <c r="BQ10" i="21" s="1"/>
  <c r="BR10" i="21" s="1"/>
  <c r="BS10" i="21" s="1"/>
  <c r="BT10" i="21" s="1"/>
  <c r="BU10" i="21" s="1"/>
  <c r="BV10" i="21" s="1"/>
  <c r="BW10" i="21" s="1"/>
  <c r="BX10" i="21" s="1"/>
  <c r="G11" i="21"/>
  <c r="H11" i="21" s="1"/>
  <c r="I11" i="21" s="1"/>
  <c r="J11" i="21"/>
  <c r="K11" i="21" s="1"/>
  <c r="L11" i="21" s="1"/>
  <c r="M11" i="21" s="1"/>
  <c r="N11" i="21" s="1"/>
  <c r="O11" i="21" s="1"/>
  <c r="P11" i="21" s="1"/>
  <c r="Q11" i="21" s="1"/>
  <c r="R11" i="21" s="1"/>
  <c r="S11" i="21" s="1"/>
  <c r="T11" i="21" s="1"/>
  <c r="U11" i="21" s="1"/>
  <c r="V11" i="21" s="1"/>
  <c r="W11" i="21" s="1"/>
  <c r="X11" i="21" s="1"/>
  <c r="Y11" i="21" s="1"/>
  <c r="Z11" i="21" s="1"/>
  <c r="AA11" i="21" s="1"/>
  <c r="AB11" i="21" s="1"/>
  <c r="AC11" i="21" s="1"/>
  <c r="AD11" i="21" s="1"/>
  <c r="AE11" i="21" s="1"/>
  <c r="AF11" i="21" s="1"/>
  <c r="AG11" i="21" s="1"/>
  <c r="AH11" i="21" s="1"/>
  <c r="AI11" i="21" s="1"/>
  <c r="AJ11" i="21" s="1"/>
  <c r="AK11" i="21" s="1"/>
  <c r="AL11" i="21" s="1"/>
  <c r="AM11" i="21" s="1"/>
  <c r="AN11" i="21" s="1"/>
  <c r="AO11" i="21" s="1"/>
  <c r="AP11" i="21" s="1"/>
  <c r="AQ11" i="21" s="1"/>
  <c r="AR11" i="21" s="1"/>
  <c r="AS11" i="21" s="1"/>
  <c r="AT11" i="21" s="1"/>
  <c r="AU11" i="21" s="1"/>
  <c r="AV11" i="21" s="1"/>
  <c r="AW11" i="21" s="1"/>
  <c r="AX11" i="21" s="1"/>
  <c r="AY11" i="21" s="1"/>
  <c r="AZ11" i="21" s="1"/>
  <c r="BA11" i="21" s="1"/>
  <c r="BB11" i="21" s="1"/>
  <c r="BC11" i="21" s="1"/>
  <c r="BD11" i="21" s="1"/>
  <c r="BE11" i="21" s="1"/>
  <c r="BF11" i="21" s="1"/>
  <c r="BG11" i="21" s="1"/>
  <c r="BH11" i="21" s="1"/>
  <c r="BI11" i="21" s="1"/>
  <c r="BJ11" i="21" s="1"/>
  <c r="BK11" i="21" s="1"/>
  <c r="BL11" i="21" s="1"/>
  <c r="BM11" i="21" s="1"/>
  <c r="BN11" i="21" s="1"/>
  <c r="BO11" i="21" s="1"/>
  <c r="BP11" i="21" s="1"/>
  <c r="BQ11" i="21" s="1"/>
  <c r="BR11" i="21" s="1"/>
  <c r="BS11" i="21" s="1"/>
  <c r="BT11" i="21" s="1"/>
  <c r="BU11" i="21" s="1"/>
  <c r="BV11" i="21" s="1"/>
  <c r="BW11" i="21" s="1"/>
  <c r="BX11" i="21" s="1"/>
  <c r="G12" i="21"/>
  <c r="H12" i="21" s="1"/>
  <c r="I12" i="21" s="1"/>
  <c r="J12" i="21" s="1"/>
  <c r="K12" i="21" s="1"/>
  <c r="L12" i="21" s="1"/>
  <c r="M12" i="21" s="1"/>
  <c r="N12" i="21" s="1"/>
  <c r="O12" i="21" s="1"/>
  <c r="P12" i="21" s="1"/>
  <c r="Q12" i="21" s="1"/>
  <c r="R12" i="21" s="1"/>
  <c r="S12" i="21" s="1"/>
  <c r="T12" i="21" s="1"/>
  <c r="U12" i="21" s="1"/>
  <c r="V12" i="21" s="1"/>
  <c r="W12" i="21" s="1"/>
  <c r="X12" i="21" s="1"/>
  <c r="Y12" i="21" s="1"/>
  <c r="Z12" i="21" s="1"/>
  <c r="AA12" i="21" s="1"/>
  <c r="AB12" i="21" s="1"/>
  <c r="AC12" i="21" s="1"/>
  <c r="AD12" i="21" s="1"/>
  <c r="AE12" i="21" s="1"/>
  <c r="AF12" i="21" s="1"/>
  <c r="AG12" i="21" s="1"/>
  <c r="AH12" i="21" s="1"/>
  <c r="AI12" i="21" s="1"/>
  <c r="AJ12" i="21" s="1"/>
  <c r="AK12" i="21" s="1"/>
  <c r="AL12" i="21" s="1"/>
  <c r="AM12" i="21" s="1"/>
  <c r="AN12" i="21" s="1"/>
  <c r="AO12" i="21" s="1"/>
  <c r="AP12" i="21" s="1"/>
  <c r="AQ12" i="21" s="1"/>
  <c r="AR12" i="21" s="1"/>
  <c r="AS12" i="21" s="1"/>
  <c r="AT12" i="21" s="1"/>
  <c r="AU12" i="21" s="1"/>
  <c r="AV12" i="21" s="1"/>
  <c r="AW12" i="21" s="1"/>
  <c r="AX12" i="21" s="1"/>
  <c r="AY12" i="21" s="1"/>
  <c r="AZ12" i="21" s="1"/>
  <c r="BA12" i="21" s="1"/>
  <c r="BB12" i="21" s="1"/>
  <c r="BC12" i="21" s="1"/>
  <c r="BD12" i="21" s="1"/>
  <c r="BE12" i="21" s="1"/>
  <c r="BF12" i="21" s="1"/>
  <c r="BG12" i="21" s="1"/>
  <c r="BH12" i="21" s="1"/>
  <c r="BI12" i="21" s="1"/>
  <c r="BJ12" i="21" s="1"/>
  <c r="BK12" i="21" s="1"/>
  <c r="BL12" i="21" s="1"/>
  <c r="BM12" i="21" s="1"/>
  <c r="BN12" i="21" s="1"/>
  <c r="BO12" i="21" s="1"/>
  <c r="BP12" i="21" s="1"/>
  <c r="BQ12" i="21" s="1"/>
  <c r="BR12" i="21" s="1"/>
  <c r="BS12" i="21" s="1"/>
  <c r="BT12" i="21" s="1"/>
  <c r="BU12" i="21" s="1"/>
  <c r="BV12" i="21" s="1"/>
  <c r="BW12" i="21" s="1"/>
  <c r="BX12" i="21" s="1"/>
  <c r="G9" i="22"/>
  <c r="H9" i="22" s="1"/>
  <c r="I9" i="22" s="1"/>
  <c r="J9" i="22" s="1"/>
  <c r="K9" i="22" s="1"/>
  <c r="L9" i="22" s="1"/>
  <c r="M9" i="22" s="1"/>
  <c r="N9" i="22" s="1"/>
  <c r="O9" i="22" s="1"/>
  <c r="P9" i="22" s="1"/>
  <c r="Q9" i="22" s="1"/>
  <c r="R9" i="22" s="1"/>
  <c r="S9" i="22" s="1"/>
  <c r="T9" i="22" s="1"/>
  <c r="U9" i="22" s="1"/>
  <c r="V9" i="22" s="1"/>
  <c r="W9" i="22" s="1"/>
  <c r="X9" i="22" s="1"/>
  <c r="Y9" i="22" s="1"/>
  <c r="Z9" i="22" s="1"/>
  <c r="AA9" i="22" s="1"/>
  <c r="AB9" i="22" s="1"/>
  <c r="AC9" i="22" s="1"/>
  <c r="AD9" i="22" s="1"/>
  <c r="AE9" i="22" s="1"/>
  <c r="AF9" i="22" s="1"/>
  <c r="AG9" i="22" s="1"/>
  <c r="AH9" i="22" s="1"/>
  <c r="AI9" i="22" s="1"/>
  <c r="AJ9" i="22" s="1"/>
  <c r="AK9" i="22" s="1"/>
  <c r="AL9" i="22" s="1"/>
  <c r="AM9" i="22" s="1"/>
  <c r="AN9" i="22" s="1"/>
  <c r="AO9" i="22" s="1"/>
  <c r="AP9" i="22" s="1"/>
  <c r="AQ9" i="22" s="1"/>
  <c r="AR9" i="22" s="1"/>
  <c r="AS9" i="22" s="1"/>
  <c r="AT9" i="22" s="1"/>
  <c r="AU9" i="22" s="1"/>
  <c r="AV9" i="22" s="1"/>
  <c r="AW9" i="22" s="1"/>
  <c r="AX9" i="22" s="1"/>
  <c r="AY9" i="22" s="1"/>
  <c r="AZ9" i="22" s="1"/>
  <c r="BA9" i="22" s="1"/>
  <c r="BB9" i="22" s="1"/>
  <c r="BC9" i="22" s="1"/>
  <c r="BD9" i="22" s="1"/>
  <c r="BE9" i="22" s="1"/>
  <c r="BF9" i="22" s="1"/>
  <c r="BG9" i="22" s="1"/>
  <c r="BH9" i="22" s="1"/>
  <c r="BI9" i="22" s="1"/>
  <c r="BJ9" i="22" s="1"/>
  <c r="BK9" i="22" s="1"/>
  <c r="BL9" i="22" s="1"/>
  <c r="BM9" i="22" s="1"/>
  <c r="BN9" i="22" s="1"/>
  <c r="BO9" i="22" s="1"/>
  <c r="BP9" i="22" s="1"/>
  <c r="BQ9" i="22" s="1"/>
  <c r="BR9" i="22" s="1"/>
  <c r="BS9" i="22" s="1"/>
  <c r="BT9" i="22" s="1"/>
  <c r="BU9" i="22" s="1"/>
  <c r="BV9" i="22" s="1"/>
  <c r="BW9" i="22" s="1"/>
  <c r="BX9" i="22" s="1"/>
  <c r="G10" i="22"/>
  <c r="H10" i="22" s="1"/>
  <c r="I10" i="22" s="1"/>
  <c r="J10" i="22" s="1"/>
  <c r="K10" i="22" s="1"/>
  <c r="L10" i="22" s="1"/>
  <c r="M10" i="22" s="1"/>
  <c r="N10" i="22" s="1"/>
  <c r="O10" i="22" s="1"/>
  <c r="P10" i="22" s="1"/>
  <c r="Q10" i="22" s="1"/>
  <c r="R10" i="22" s="1"/>
  <c r="S10" i="22" s="1"/>
  <c r="T10" i="22" s="1"/>
  <c r="U10" i="22" s="1"/>
  <c r="V10" i="22" s="1"/>
  <c r="W10" i="22" s="1"/>
  <c r="X10" i="22" s="1"/>
  <c r="Y10" i="22" s="1"/>
  <c r="Z10" i="22" s="1"/>
  <c r="AA10" i="22" s="1"/>
  <c r="AB10" i="22" s="1"/>
  <c r="AC10" i="22" s="1"/>
  <c r="AD10" i="22" s="1"/>
  <c r="AE10" i="22" s="1"/>
  <c r="AF10" i="22" s="1"/>
  <c r="AG10" i="22" s="1"/>
  <c r="AH10" i="22" s="1"/>
  <c r="AI10" i="22" s="1"/>
  <c r="AJ10" i="22" s="1"/>
  <c r="AK10" i="22" s="1"/>
  <c r="AL10" i="22" s="1"/>
  <c r="AM10" i="22" s="1"/>
  <c r="AN10" i="22" s="1"/>
  <c r="AO10" i="22" s="1"/>
  <c r="AP10" i="22" s="1"/>
  <c r="AQ10" i="22" s="1"/>
  <c r="AR10" i="22" s="1"/>
  <c r="AS10" i="22" s="1"/>
  <c r="AT10" i="22" s="1"/>
  <c r="AU10" i="22" s="1"/>
  <c r="AV10" i="22" s="1"/>
  <c r="AW10" i="22" s="1"/>
  <c r="AX10" i="22" s="1"/>
  <c r="AY10" i="22" s="1"/>
  <c r="AZ10" i="22" s="1"/>
  <c r="BA10" i="22" s="1"/>
  <c r="BB10" i="22" s="1"/>
  <c r="BC10" i="22" s="1"/>
  <c r="BD10" i="22" s="1"/>
  <c r="BE10" i="22" s="1"/>
  <c r="BF10" i="22" s="1"/>
  <c r="BG10" i="22" s="1"/>
  <c r="BH10" i="22" s="1"/>
  <c r="BI10" i="22" s="1"/>
  <c r="BJ10" i="22" s="1"/>
  <c r="BK10" i="22" s="1"/>
  <c r="BL10" i="22" s="1"/>
  <c r="BM10" i="22" s="1"/>
  <c r="BN10" i="22" s="1"/>
  <c r="BO10" i="22" s="1"/>
  <c r="BP10" i="22" s="1"/>
  <c r="BQ10" i="22" s="1"/>
  <c r="BR10" i="22" s="1"/>
  <c r="BS10" i="22" s="1"/>
  <c r="BT10" i="22" s="1"/>
  <c r="BU10" i="22" s="1"/>
  <c r="BV10" i="22" s="1"/>
  <c r="BW10" i="22" s="1"/>
  <c r="BX10" i="22" s="1"/>
  <c r="G11" i="22"/>
  <c r="H11" i="22" s="1"/>
  <c r="I11" i="22" s="1"/>
  <c r="J11" i="22" s="1"/>
  <c r="K11" i="22" s="1"/>
  <c r="L11" i="22" s="1"/>
  <c r="M11" i="22" s="1"/>
  <c r="N11" i="22" s="1"/>
  <c r="O11" i="22" s="1"/>
  <c r="P11" i="22" s="1"/>
  <c r="Q11" i="22" s="1"/>
  <c r="R11" i="22" s="1"/>
  <c r="S11" i="22" s="1"/>
  <c r="T11" i="22" s="1"/>
  <c r="U11" i="22" s="1"/>
  <c r="V11" i="22" s="1"/>
  <c r="W11" i="22" s="1"/>
  <c r="X11" i="22" s="1"/>
  <c r="Y11" i="22" s="1"/>
  <c r="Z11" i="22" s="1"/>
  <c r="AA11" i="22" s="1"/>
  <c r="AB11" i="22" s="1"/>
  <c r="AC11" i="22" s="1"/>
  <c r="AD11" i="22" s="1"/>
  <c r="AE11" i="22" s="1"/>
  <c r="AF11" i="22" s="1"/>
  <c r="AG11" i="22" s="1"/>
  <c r="AH11" i="22" s="1"/>
  <c r="AI11" i="22" s="1"/>
  <c r="AJ11" i="22" s="1"/>
  <c r="AK11" i="22" s="1"/>
  <c r="AL11" i="22" s="1"/>
  <c r="AM11" i="22" s="1"/>
  <c r="AN11" i="22" s="1"/>
  <c r="AO11" i="22" s="1"/>
  <c r="AP11" i="22" s="1"/>
  <c r="AQ11" i="22" s="1"/>
  <c r="AR11" i="22" s="1"/>
  <c r="AS11" i="22" s="1"/>
  <c r="AT11" i="22" s="1"/>
  <c r="AU11" i="22" s="1"/>
  <c r="AV11" i="22" s="1"/>
  <c r="AW11" i="22" s="1"/>
  <c r="AX11" i="22" s="1"/>
  <c r="AY11" i="22" s="1"/>
  <c r="AZ11" i="22" s="1"/>
  <c r="BA11" i="22" s="1"/>
  <c r="BB11" i="22" s="1"/>
  <c r="BC11" i="22" s="1"/>
  <c r="BD11" i="22" s="1"/>
  <c r="BE11" i="22" s="1"/>
  <c r="BF11" i="22" s="1"/>
  <c r="BG11" i="22" s="1"/>
  <c r="BH11" i="22" s="1"/>
  <c r="BI11" i="22" s="1"/>
  <c r="BJ11" i="22" s="1"/>
  <c r="BK11" i="22" s="1"/>
  <c r="BL11" i="22" s="1"/>
  <c r="BM11" i="22" s="1"/>
  <c r="BN11" i="22" s="1"/>
  <c r="BO11" i="22" s="1"/>
  <c r="BP11" i="22" s="1"/>
  <c r="BQ11" i="22" s="1"/>
  <c r="BR11" i="22" s="1"/>
  <c r="BS11" i="22" s="1"/>
  <c r="BT11" i="22" s="1"/>
  <c r="BU11" i="22" s="1"/>
  <c r="BV11" i="22" s="1"/>
  <c r="BW11" i="22" s="1"/>
  <c r="BX11" i="22" s="1"/>
  <c r="G12" i="22"/>
  <c r="H12" i="22" s="1"/>
  <c r="I12" i="22" s="1"/>
  <c r="J12" i="22" s="1"/>
  <c r="K12" i="22" s="1"/>
  <c r="L12" i="22" s="1"/>
  <c r="M12" i="22" s="1"/>
  <c r="N12" i="22" s="1"/>
  <c r="O12" i="22" s="1"/>
  <c r="P12" i="22" s="1"/>
  <c r="Q12" i="22" s="1"/>
  <c r="R12" i="22" s="1"/>
  <c r="S12" i="22" s="1"/>
  <c r="T12" i="22" s="1"/>
  <c r="U12" i="22" s="1"/>
  <c r="V12" i="22" s="1"/>
  <c r="W12" i="22" s="1"/>
  <c r="X12" i="22" s="1"/>
  <c r="Y12" i="22" s="1"/>
  <c r="Z12" i="22" s="1"/>
  <c r="AA12" i="22" s="1"/>
  <c r="AB12" i="22" s="1"/>
  <c r="AC12" i="22" s="1"/>
  <c r="AD12" i="22" s="1"/>
  <c r="AE12" i="22" s="1"/>
  <c r="AF12" i="22" s="1"/>
  <c r="AG12" i="22" s="1"/>
  <c r="AH12" i="22" s="1"/>
  <c r="AI12" i="22" s="1"/>
  <c r="AJ12" i="22" s="1"/>
  <c r="AK12" i="22" s="1"/>
  <c r="AL12" i="22" s="1"/>
  <c r="AM12" i="22" s="1"/>
  <c r="AN12" i="22" s="1"/>
  <c r="AO12" i="22" s="1"/>
  <c r="AP12" i="22" s="1"/>
  <c r="AQ12" i="22" s="1"/>
  <c r="AR12" i="22" s="1"/>
  <c r="AS12" i="22" s="1"/>
  <c r="AT12" i="22" s="1"/>
  <c r="AU12" i="22" s="1"/>
  <c r="AV12" i="22" s="1"/>
  <c r="AW12" i="22" s="1"/>
  <c r="AX12" i="22" s="1"/>
  <c r="AY12" i="22" s="1"/>
  <c r="AZ12" i="22" s="1"/>
  <c r="BA12" i="22" s="1"/>
  <c r="BB12" i="22" s="1"/>
  <c r="BC12" i="22" s="1"/>
  <c r="BD12" i="22" s="1"/>
  <c r="BE12" i="22" s="1"/>
  <c r="BF12" i="22" s="1"/>
  <c r="BG12" i="22" s="1"/>
  <c r="BH12" i="22" s="1"/>
  <c r="BI12" i="22" s="1"/>
  <c r="BJ12" i="22" s="1"/>
  <c r="BK12" i="22" s="1"/>
  <c r="BL12" i="22" s="1"/>
  <c r="BM12" i="22" s="1"/>
  <c r="BN12" i="22" s="1"/>
  <c r="BO12" i="22" s="1"/>
  <c r="BP12" i="22" s="1"/>
  <c r="BQ12" i="22" s="1"/>
  <c r="BR12" i="22" s="1"/>
  <c r="BS12" i="22" s="1"/>
  <c r="BT12" i="22" s="1"/>
  <c r="BU12" i="22" s="1"/>
  <c r="BV12" i="22" s="1"/>
  <c r="BW12" i="22" s="1"/>
  <c r="BX12" i="22" s="1"/>
  <c r="G9" i="23"/>
  <c r="H9" i="23" s="1"/>
  <c r="I9" i="23" s="1"/>
  <c r="J9" i="23" s="1"/>
  <c r="K9" i="23" s="1"/>
  <c r="L9" i="23" s="1"/>
  <c r="M9" i="23" s="1"/>
  <c r="N9" i="23"/>
  <c r="O9" i="23" s="1"/>
  <c r="P9" i="23" s="1"/>
  <c r="Q9" i="23" s="1"/>
  <c r="R9" i="23" s="1"/>
  <c r="S9" i="23" s="1"/>
  <c r="T9" i="23" s="1"/>
  <c r="U9" i="23" s="1"/>
  <c r="V9" i="23" s="1"/>
  <c r="W9" i="23" s="1"/>
  <c r="X9" i="23" s="1"/>
  <c r="Y9" i="23" s="1"/>
  <c r="Z9" i="23" s="1"/>
  <c r="AA9" i="23" s="1"/>
  <c r="AB9" i="23" s="1"/>
  <c r="AC9" i="23" s="1"/>
  <c r="AD9" i="23" s="1"/>
  <c r="AE9" i="23" s="1"/>
  <c r="AF9" i="23" s="1"/>
  <c r="AG9" i="23" s="1"/>
  <c r="AH9" i="23" s="1"/>
  <c r="AI9" i="23" s="1"/>
  <c r="AJ9" i="23" s="1"/>
  <c r="AK9" i="23" s="1"/>
  <c r="AL9" i="23" s="1"/>
  <c r="AM9" i="23" s="1"/>
  <c r="AN9" i="23" s="1"/>
  <c r="AO9" i="23" s="1"/>
  <c r="AP9" i="23" s="1"/>
  <c r="AQ9" i="23" s="1"/>
  <c r="AR9" i="23" s="1"/>
  <c r="AS9" i="23" s="1"/>
  <c r="AT9" i="23" s="1"/>
  <c r="AU9" i="23" s="1"/>
  <c r="AV9" i="23" s="1"/>
  <c r="AW9" i="23" s="1"/>
  <c r="AX9" i="23" s="1"/>
  <c r="AY9" i="23" s="1"/>
  <c r="AZ9" i="23" s="1"/>
  <c r="BA9" i="23" s="1"/>
  <c r="BB9" i="23" s="1"/>
  <c r="BC9" i="23" s="1"/>
  <c r="BD9" i="23" s="1"/>
  <c r="BE9" i="23" s="1"/>
  <c r="BF9" i="23" s="1"/>
  <c r="BG9" i="23" s="1"/>
  <c r="BH9" i="23" s="1"/>
  <c r="BI9" i="23" s="1"/>
  <c r="BJ9" i="23" s="1"/>
  <c r="BK9" i="23" s="1"/>
  <c r="BL9" i="23" s="1"/>
  <c r="BM9" i="23" s="1"/>
  <c r="BN9" i="23" s="1"/>
  <c r="BO9" i="23" s="1"/>
  <c r="BP9" i="23" s="1"/>
  <c r="BQ9" i="23" s="1"/>
  <c r="BR9" i="23" s="1"/>
  <c r="BS9" i="23" s="1"/>
  <c r="BT9" i="23" s="1"/>
  <c r="BU9" i="23" s="1"/>
  <c r="BV9" i="23" s="1"/>
  <c r="BW9" i="23" s="1"/>
  <c r="BX9" i="23" s="1"/>
  <c r="G10" i="23"/>
  <c r="H10" i="23" s="1"/>
  <c r="I10" i="23" s="1"/>
  <c r="J10" i="23" s="1"/>
  <c r="K10" i="23" s="1"/>
  <c r="L10" i="23" s="1"/>
  <c r="M10" i="23" s="1"/>
  <c r="N10" i="23" s="1"/>
  <c r="O10" i="23" s="1"/>
  <c r="P10" i="23" s="1"/>
  <c r="Q10" i="23" s="1"/>
  <c r="R10" i="23" s="1"/>
  <c r="S10" i="23" s="1"/>
  <c r="T10" i="23" s="1"/>
  <c r="U10" i="23" s="1"/>
  <c r="V10" i="23" s="1"/>
  <c r="W10" i="23" s="1"/>
  <c r="X10" i="23" s="1"/>
  <c r="Y10" i="23" s="1"/>
  <c r="Z10" i="23" s="1"/>
  <c r="AA10" i="23" s="1"/>
  <c r="AB10" i="23" s="1"/>
  <c r="AC10" i="23" s="1"/>
  <c r="AD10" i="23" s="1"/>
  <c r="AE10" i="23" s="1"/>
  <c r="AF10" i="23" s="1"/>
  <c r="AG10" i="23" s="1"/>
  <c r="AH10" i="23" s="1"/>
  <c r="AI10" i="23" s="1"/>
  <c r="AJ10" i="23" s="1"/>
  <c r="AK10" i="23" s="1"/>
  <c r="AL10" i="23" s="1"/>
  <c r="AM10" i="23" s="1"/>
  <c r="AN10" i="23" s="1"/>
  <c r="AO10" i="23" s="1"/>
  <c r="AP10" i="23" s="1"/>
  <c r="AQ10" i="23" s="1"/>
  <c r="AR10" i="23" s="1"/>
  <c r="AS10" i="23" s="1"/>
  <c r="AT10" i="23" s="1"/>
  <c r="AU10" i="23" s="1"/>
  <c r="AV10" i="23" s="1"/>
  <c r="AW10" i="23" s="1"/>
  <c r="AX10" i="23" s="1"/>
  <c r="AY10" i="23" s="1"/>
  <c r="AZ10" i="23" s="1"/>
  <c r="BA10" i="23" s="1"/>
  <c r="BB10" i="23" s="1"/>
  <c r="BC10" i="23" s="1"/>
  <c r="BD10" i="23" s="1"/>
  <c r="BE10" i="23" s="1"/>
  <c r="BF10" i="23" s="1"/>
  <c r="BG10" i="23" s="1"/>
  <c r="BH10" i="23" s="1"/>
  <c r="BI10" i="23" s="1"/>
  <c r="BJ10" i="23" s="1"/>
  <c r="BK10" i="23" s="1"/>
  <c r="BL10" i="23" s="1"/>
  <c r="BM10" i="23" s="1"/>
  <c r="BN10" i="23" s="1"/>
  <c r="BO10" i="23" s="1"/>
  <c r="BP10" i="23" s="1"/>
  <c r="BQ10" i="23" s="1"/>
  <c r="BR10" i="23" s="1"/>
  <c r="BS10" i="23" s="1"/>
  <c r="BT10" i="23" s="1"/>
  <c r="BU10" i="23" s="1"/>
  <c r="BV10" i="23" s="1"/>
  <c r="BW10" i="23" s="1"/>
  <c r="BX10" i="23" s="1"/>
  <c r="G11" i="23"/>
  <c r="H11" i="23" s="1"/>
  <c r="I11" i="23" s="1"/>
  <c r="J11" i="23" s="1"/>
  <c r="K11" i="23" s="1"/>
  <c r="L11" i="23" s="1"/>
  <c r="M11" i="23" s="1"/>
  <c r="N11" i="23" s="1"/>
  <c r="O11" i="23" s="1"/>
  <c r="P11" i="23" s="1"/>
  <c r="Q11" i="23" s="1"/>
  <c r="R11" i="23" s="1"/>
  <c r="S11" i="23" s="1"/>
  <c r="T11" i="23" s="1"/>
  <c r="U11" i="23" s="1"/>
  <c r="V11" i="23" s="1"/>
  <c r="W11" i="23" s="1"/>
  <c r="X11" i="23" s="1"/>
  <c r="Y11" i="23" s="1"/>
  <c r="Z11" i="23" s="1"/>
  <c r="AA11" i="23" s="1"/>
  <c r="AB11" i="23" s="1"/>
  <c r="AC11" i="23" s="1"/>
  <c r="AD11" i="23" s="1"/>
  <c r="AE11" i="23" s="1"/>
  <c r="AF11" i="23" s="1"/>
  <c r="AG11" i="23" s="1"/>
  <c r="AH11" i="23" s="1"/>
  <c r="AI11" i="23" s="1"/>
  <c r="AJ11" i="23" s="1"/>
  <c r="AK11" i="23" s="1"/>
  <c r="AL11" i="23" s="1"/>
  <c r="AM11" i="23" s="1"/>
  <c r="AN11" i="23" s="1"/>
  <c r="AO11" i="23" s="1"/>
  <c r="AP11" i="23" s="1"/>
  <c r="AQ11" i="23" s="1"/>
  <c r="AR11" i="23" s="1"/>
  <c r="AS11" i="23" s="1"/>
  <c r="AT11" i="23" s="1"/>
  <c r="AU11" i="23" s="1"/>
  <c r="AV11" i="23" s="1"/>
  <c r="AW11" i="23" s="1"/>
  <c r="AX11" i="23" s="1"/>
  <c r="AY11" i="23" s="1"/>
  <c r="AZ11" i="23" s="1"/>
  <c r="BA11" i="23" s="1"/>
  <c r="BB11" i="23" s="1"/>
  <c r="BC11" i="23" s="1"/>
  <c r="BD11" i="23" s="1"/>
  <c r="BE11" i="23" s="1"/>
  <c r="BF11" i="23" s="1"/>
  <c r="BG11" i="23" s="1"/>
  <c r="BH11" i="23" s="1"/>
  <c r="BI11" i="23" s="1"/>
  <c r="BJ11" i="23" s="1"/>
  <c r="BK11" i="23" s="1"/>
  <c r="BL11" i="23" s="1"/>
  <c r="BM11" i="23" s="1"/>
  <c r="BN11" i="23" s="1"/>
  <c r="BO11" i="23" s="1"/>
  <c r="BP11" i="23" s="1"/>
  <c r="BQ11" i="23" s="1"/>
  <c r="BR11" i="23" s="1"/>
  <c r="BS11" i="23" s="1"/>
  <c r="BT11" i="23" s="1"/>
  <c r="BU11" i="23" s="1"/>
  <c r="BV11" i="23" s="1"/>
  <c r="BW11" i="23" s="1"/>
  <c r="BX11" i="23" s="1"/>
  <c r="G12" i="23"/>
  <c r="H12" i="23" s="1"/>
  <c r="I12" i="23" s="1"/>
  <c r="J12" i="23" s="1"/>
  <c r="K12" i="23" s="1"/>
  <c r="L12" i="23" s="1"/>
  <c r="M12" i="23" s="1"/>
  <c r="N12" i="23" s="1"/>
  <c r="O12" i="23" s="1"/>
  <c r="P12" i="23" s="1"/>
  <c r="Q12" i="23" s="1"/>
  <c r="R12" i="23" s="1"/>
  <c r="S12" i="23" s="1"/>
  <c r="T12" i="23" s="1"/>
  <c r="U12" i="23" s="1"/>
  <c r="V12" i="23" s="1"/>
  <c r="W12" i="23" s="1"/>
  <c r="X12" i="23" s="1"/>
  <c r="Y12" i="23" s="1"/>
  <c r="Z12" i="23" s="1"/>
  <c r="AA12" i="23" s="1"/>
  <c r="AB12" i="23" s="1"/>
  <c r="AC12" i="23" s="1"/>
  <c r="AD12" i="23" s="1"/>
  <c r="AE12" i="23" s="1"/>
  <c r="AF12" i="23" s="1"/>
  <c r="AG12" i="23" s="1"/>
  <c r="AH12" i="23" s="1"/>
  <c r="AI12" i="23" s="1"/>
  <c r="AJ12" i="23" s="1"/>
  <c r="AK12" i="23" s="1"/>
  <c r="AL12" i="23" s="1"/>
  <c r="AM12" i="23" s="1"/>
  <c r="AN12" i="23" s="1"/>
  <c r="AO12" i="23" s="1"/>
  <c r="AP12" i="23" s="1"/>
  <c r="AQ12" i="23" s="1"/>
  <c r="AR12" i="23" s="1"/>
  <c r="AS12" i="23" s="1"/>
  <c r="AT12" i="23" s="1"/>
  <c r="AU12" i="23" s="1"/>
  <c r="AV12" i="23" s="1"/>
  <c r="AW12" i="23" s="1"/>
  <c r="AX12" i="23" s="1"/>
  <c r="AY12" i="23" s="1"/>
  <c r="AZ12" i="23" s="1"/>
  <c r="BA12" i="23" s="1"/>
  <c r="BB12" i="23" s="1"/>
  <c r="BC12" i="23" s="1"/>
  <c r="BD12" i="23" s="1"/>
  <c r="BE12" i="23" s="1"/>
  <c r="BF12" i="23" s="1"/>
  <c r="BG12" i="23" s="1"/>
  <c r="BH12" i="23" s="1"/>
  <c r="BI12" i="23" s="1"/>
  <c r="BJ12" i="23" s="1"/>
  <c r="BK12" i="23" s="1"/>
  <c r="BL12" i="23" s="1"/>
  <c r="BM12" i="23" s="1"/>
  <c r="BN12" i="23" s="1"/>
  <c r="BO12" i="23" s="1"/>
  <c r="BP12" i="23" s="1"/>
  <c r="BQ12" i="23" s="1"/>
  <c r="BR12" i="23" s="1"/>
  <c r="BS12" i="23" s="1"/>
  <c r="BT12" i="23" s="1"/>
  <c r="BU12" i="23" s="1"/>
  <c r="BV12" i="23" s="1"/>
  <c r="BW12" i="23" s="1"/>
  <c r="BX12" i="23" s="1"/>
  <c r="G9" i="24"/>
  <c r="H9" i="24" s="1"/>
  <c r="I9" i="24" s="1"/>
  <c r="J9" i="24" s="1"/>
  <c r="K9" i="24" s="1"/>
  <c r="L9" i="24" s="1"/>
  <c r="M9" i="24" s="1"/>
  <c r="N9" i="24" s="1"/>
  <c r="O9" i="24" s="1"/>
  <c r="P9" i="24" s="1"/>
  <c r="Q9" i="24" s="1"/>
  <c r="R9" i="24" s="1"/>
  <c r="S9" i="24" s="1"/>
  <c r="T9" i="24" s="1"/>
  <c r="U9" i="24" s="1"/>
  <c r="V9" i="24" s="1"/>
  <c r="W9" i="24" s="1"/>
  <c r="X9" i="24" s="1"/>
  <c r="Y9" i="24" s="1"/>
  <c r="Z9" i="24" s="1"/>
  <c r="AA9" i="24" s="1"/>
  <c r="AB9" i="24" s="1"/>
  <c r="AC9" i="24" s="1"/>
  <c r="AD9" i="24" s="1"/>
  <c r="AE9" i="24" s="1"/>
  <c r="AF9" i="24" s="1"/>
  <c r="AG9" i="24" s="1"/>
  <c r="AH9" i="24" s="1"/>
  <c r="AI9" i="24" s="1"/>
  <c r="AJ9" i="24" s="1"/>
  <c r="AK9" i="24" s="1"/>
  <c r="AL9" i="24" s="1"/>
  <c r="AM9" i="24" s="1"/>
  <c r="AN9" i="24" s="1"/>
  <c r="AO9" i="24" s="1"/>
  <c r="AP9" i="24" s="1"/>
  <c r="AQ9" i="24" s="1"/>
  <c r="AR9" i="24" s="1"/>
  <c r="AS9" i="24" s="1"/>
  <c r="AT9" i="24" s="1"/>
  <c r="AU9" i="24" s="1"/>
  <c r="AV9" i="24" s="1"/>
  <c r="AW9" i="24" s="1"/>
  <c r="AX9" i="24" s="1"/>
  <c r="AY9" i="24" s="1"/>
  <c r="AZ9" i="24" s="1"/>
  <c r="BA9" i="24" s="1"/>
  <c r="BB9" i="24" s="1"/>
  <c r="BC9" i="24" s="1"/>
  <c r="BD9" i="24" s="1"/>
  <c r="BE9" i="24" s="1"/>
  <c r="BF9" i="24" s="1"/>
  <c r="BG9" i="24" s="1"/>
  <c r="BH9" i="24" s="1"/>
  <c r="BI9" i="24" s="1"/>
  <c r="BJ9" i="24" s="1"/>
  <c r="BK9" i="24" s="1"/>
  <c r="BL9" i="24" s="1"/>
  <c r="BM9" i="24" s="1"/>
  <c r="BN9" i="24" s="1"/>
  <c r="BO9" i="24" s="1"/>
  <c r="BP9" i="24" s="1"/>
  <c r="BQ9" i="24" s="1"/>
  <c r="BR9" i="24" s="1"/>
  <c r="BS9" i="24" s="1"/>
  <c r="BT9" i="24" s="1"/>
  <c r="BU9" i="24" s="1"/>
  <c r="BV9" i="24" s="1"/>
  <c r="BW9" i="24" s="1"/>
  <c r="BX9" i="24" s="1"/>
  <c r="G10" i="24"/>
  <c r="H10" i="24" s="1"/>
  <c r="I10" i="24" s="1"/>
  <c r="J10" i="24" s="1"/>
  <c r="K10" i="24" s="1"/>
  <c r="L10" i="24" s="1"/>
  <c r="M10" i="24" s="1"/>
  <c r="N10" i="24" s="1"/>
  <c r="O10" i="24" s="1"/>
  <c r="P10" i="24" s="1"/>
  <c r="Q10" i="24" s="1"/>
  <c r="R10" i="24" s="1"/>
  <c r="S10" i="24" s="1"/>
  <c r="T10" i="24" s="1"/>
  <c r="U10" i="24" s="1"/>
  <c r="V10" i="24" s="1"/>
  <c r="W10" i="24" s="1"/>
  <c r="X10" i="24" s="1"/>
  <c r="Y10" i="24" s="1"/>
  <c r="Z10" i="24" s="1"/>
  <c r="AA10" i="24" s="1"/>
  <c r="AB10" i="24" s="1"/>
  <c r="AC10" i="24" s="1"/>
  <c r="AD10" i="24" s="1"/>
  <c r="AE10" i="24" s="1"/>
  <c r="AF10" i="24" s="1"/>
  <c r="AG10" i="24" s="1"/>
  <c r="AH10" i="24" s="1"/>
  <c r="AI10" i="24" s="1"/>
  <c r="AJ10" i="24" s="1"/>
  <c r="AK10" i="24" s="1"/>
  <c r="AL10" i="24" s="1"/>
  <c r="AM10" i="24" s="1"/>
  <c r="AN10" i="24" s="1"/>
  <c r="AO10" i="24" s="1"/>
  <c r="AP10" i="24" s="1"/>
  <c r="AQ10" i="24" s="1"/>
  <c r="AR10" i="24" s="1"/>
  <c r="AS10" i="24" s="1"/>
  <c r="AT10" i="24" s="1"/>
  <c r="AU10" i="24" s="1"/>
  <c r="AV10" i="24" s="1"/>
  <c r="AW10" i="24" s="1"/>
  <c r="AX10" i="24" s="1"/>
  <c r="AY10" i="24" s="1"/>
  <c r="AZ10" i="24" s="1"/>
  <c r="BA10" i="24" s="1"/>
  <c r="BB10" i="24" s="1"/>
  <c r="BC10" i="24" s="1"/>
  <c r="BD10" i="24" s="1"/>
  <c r="BE10" i="24" s="1"/>
  <c r="BF10" i="24" s="1"/>
  <c r="BG10" i="24" s="1"/>
  <c r="BH10" i="24" s="1"/>
  <c r="BI10" i="24" s="1"/>
  <c r="BJ10" i="24" s="1"/>
  <c r="BK10" i="24" s="1"/>
  <c r="BL10" i="24" s="1"/>
  <c r="BM10" i="24" s="1"/>
  <c r="BN10" i="24" s="1"/>
  <c r="BO10" i="24" s="1"/>
  <c r="BP10" i="24" s="1"/>
  <c r="BQ10" i="24" s="1"/>
  <c r="BR10" i="24" s="1"/>
  <c r="BS10" i="24" s="1"/>
  <c r="BT10" i="24" s="1"/>
  <c r="BU10" i="24" s="1"/>
  <c r="BV10" i="24" s="1"/>
  <c r="BW10" i="24" s="1"/>
  <c r="BX10" i="24" s="1"/>
  <c r="G11" i="24"/>
  <c r="H11" i="24" s="1"/>
  <c r="I11" i="24" s="1"/>
  <c r="J11" i="24" s="1"/>
  <c r="K11" i="24" s="1"/>
  <c r="L11" i="24" s="1"/>
  <c r="M11" i="24" s="1"/>
  <c r="N11" i="24" s="1"/>
  <c r="O11" i="24" s="1"/>
  <c r="P11" i="24" s="1"/>
  <c r="Q11" i="24" s="1"/>
  <c r="R11" i="24" s="1"/>
  <c r="S11" i="24" s="1"/>
  <c r="T11" i="24" s="1"/>
  <c r="U11" i="24" s="1"/>
  <c r="V11" i="24" s="1"/>
  <c r="W11" i="24" s="1"/>
  <c r="X11" i="24" s="1"/>
  <c r="Y11" i="24" s="1"/>
  <c r="Z11" i="24" s="1"/>
  <c r="AA11" i="24" s="1"/>
  <c r="AB11" i="24" s="1"/>
  <c r="AC11" i="24" s="1"/>
  <c r="AD11" i="24" s="1"/>
  <c r="AE11" i="24" s="1"/>
  <c r="AF11" i="24" s="1"/>
  <c r="AG11" i="24" s="1"/>
  <c r="AH11" i="24" s="1"/>
  <c r="AI11" i="24" s="1"/>
  <c r="AJ11" i="24" s="1"/>
  <c r="AK11" i="24" s="1"/>
  <c r="AL11" i="24" s="1"/>
  <c r="AM11" i="24" s="1"/>
  <c r="AN11" i="24" s="1"/>
  <c r="AO11" i="24" s="1"/>
  <c r="AP11" i="24" s="1"/>
  <c r="AQ11" i="24" s="1"/>
  <c r="AR11" i="24" s="1"/>
  <c r="AS11" i="24" s="1"/>
  <c r="AT11" i="24" s="1"/>
  <c r="AU11" i="24" s="1"/>
  <c r="AV11" i="24" s="1"/>
  <c r="AW11" i="24" s="1"/>
  <c r="AX11" i="24" s="1"/>
  <c r="AY11" i="24" s="1"/>
  <c r="AZ11" i="24" s="1"/>
  <c r="BA11" i="24" s="1"/>
  <c r="BB11" i="24" s="1"/>
  <c r="BC11" i="24" s="1"/>
  <c r="BD11" i="24" s="1"/>
  <c r="BE11" i="24" s="1"/>
  <c r="BF11" i="24" s="1"/>
  <c r="BG11" i="24" s="1"/>
  <c r="BH11" i="24" s="1"/>
  <c r="BI11" i="24" s="1"/>
  <c r="BJ11" i="24" s="1"/>
  <c r="BK11" i="24" s="1"/>
  <c r="BL11" i="24" s="1"/>
  <c r="BM11" i="24" s="1"/>
  <c r="BN11" i="24" s="1"/>
  <c r="BO11" i="24" s="1"/>
  <c r="BP11" i="24" s="1"/>
  <c r="BQ11" i="24" s="1"/>
  <c r="BR11" i="24" s="1"/>
  <c r="BS11" i="24" s="1"/>
  <c r="BT11" i="24" s="1"/>
  <c r="BU11" i="24" s="1"/>
  <c r="BV11" i="24" s="1"/>
  <c r="BW11" i="24" s="1"/>
  <c r="BX11" i="24" s="1"/>
  <c r="G12" i="24"/>
  <c r="H12" i="24" s="1"/>
  <c r="I12" i="24" s="1"/>
  <c r="J12" i="24" s="1"/>
  <c r="K12" i="24" s="1"/>
  <c r="L12" i="24"/>
  <c r="M12" i="24" s="1"/>
  <c r="N12" i="24" s="1"/>
  <c r="O12" i="24" s="1"/>
  <c r="P12" i="24" s="1"/>
  <c r="Q12" i="24" s="1"/>
  <c r="R12" i="24" s="1"/>
  <c r="S12" i="24" s="1"/>
  <c r="T12" i="24" s="1"/>
  <c r="U12" i="24" s="1"/>
  <c r="V12" i="24" s="1"/>
  <c r="W12" i="24" s="1"/>
  <c r="X12" i="24" s="1"/>
  <c r="Y12" i="24" s="1"/>
  <c r="Z12" i="24" s="1"/>
  <c r="AA12" i="24" s="1"/>
  <c r="AB12" i="24" s="1"/>
  <c r="AC12" i="24" s="1"/>
  <c r="AD12" i="24" s="1"/>
  <c r="AE12" i="24" s="1"/>
  <c r="AF12" i="24" s="1"/>
  <c r="AG12" i="24" s="1"/>
  <c r="AH12" i="24" s="1"/>
  <c r="AI12" i="24" s="1"/>
  <c r="AJ12" i="24" s="1"/>
  <c r="AK12" i="24" s="1"/>
  <c r="AL12" i="24" s="1"/>
  <c r="AM12" i="24" s="1"/>
  <c r="AN12" i="24" s="1"/>
  <c r="AO12" i="24" s="1"/>
  <c r="AP12" i="24" s="1"/>
  <c r="AQ12" i="24" s="1"/>
  <c r="AR12" i="24" s="1"/>
  <c r="AS12" i="24" s="1"/>
  <c r="AT12" i="24" s="1"/>
  <c r="AU12" i="24" s="1"/>
  <c r="AV12" i="24" s="1"/>
  <c r="AW12" i="24" s="1"/>
  <c r="AX12" i="24" s="1"/>
  <c r="AY12" i="24" s="1"/>
  <c r="AZ12" i="24" s="1"/>
  <c r="BA12" i="24" s="1"/>
  <c r="BB12" i="24" s="1"/>
  <c r="BC12" i="24" s="1"/>
  <c r="BD12" i="24" s="1"/>
  <c r="BE12" i="24" s="1"/>
  <c r="BF12" i="24" s="1"/>
  <c r="BG12" i="24" s="1"/>
  <c r="BH12" i="24" s="1"/>
  <c r="BI12" i="24" s="1"/>
  <c r="BJ12" i="24" s="1"/>
  <c r="BK12" i="24" s="1"/>
  <c r="BL12" i="24" s="1"/>
  <c r="BM12" i="24" s="1"/>
  <c r="BN12" i="24" s="1"/>
  <c r="BO12" i="24" s="1"/>
  <c r="BP12" i="24" s="1"/>
  <c r="BQ12" i="24" s="1"/>
  <c r="BR12" i="24" s="1"/>
  <c r="BS12" i="24" s="1"/>
  <c r="BT12" i="24" s="1"/>
  <c r="BU12" i="24" s="1"/>
  <c r="BV12" i="24" s="1"/>
  <c r="BW12" i="24" s="1"/>
  <c r="BX12" i="24" s="1"/>
  <c r="G9" i="25"/>
  <c r="H9" i="25" s="1"/>
  <c r="I9" i="25"/>
  <c r="J9" i="25" s="1"/>
  <c r="K9" i="25" s="1"/>
  <c r="L9" i="25" s="1"/>
  <c r="M9" i="25" s="1"/>
  <c r="N9" i="25" s="1"/>
  <c r="O9" i="25" s="1"/>
  <c r="P9" i="25" s="1"/>
  <c r="Q9" i="25" s="1"/>
  <c r="R9" i="25" s="1"/>
  <c r="S9" i="25" s="1"/>
  <c r="T9" i="25" s="1"/>
  <c r="U9" i="25" s="1"/>
  <c r="V9" i="25" s="1"/>
  <c r="W9" i="25" s="1"/>
  <c r="X9" i="25" s="1"/>
  <c r="Y9" i="25" s="1"/>
  <c r="Z9" i="25" s="1"/>
  <c r="AA9" i="25" s="1"/>
  <c r="AB9" i="25" s="1"/>
  <c r="AC9" i="25" s="1"/>
  <c r="AD9" i="25" s="1"/>
  <c r="AE9" i="25" s="1"/>
  <c r="AF9" i="25" s="1"/>
  <c r="AG9" i="25" s="1"/>
  <c r="AH9" i="25" s="1"/>
  <c r="AI9" i="25" s="1"/>
  <c r="AJ9" i="25" s="1"/>
  <c r="AK9" i="25" s="1"/>
  <c r="AL9" i="25" s="1"/>
  <c r="AM9" i="25" s="1"/>
  <c r="AN9" i="25" s="1"/>
  <c r="AO9" i="25" s="1"/>
  <c r="AP9" i="25" s="1"/>
  <c r="AQ9" i="25" s="1"/>
  <c r="AR9" i="25" s="1"/>
  <c r="AS9" i="25" s="1"/>
  <c r="AT9" i="25" s="1"/>
  <c r="AU9" i="25" s="1"/>
  <c r="AV9" i="25" s="1"/>
  <c r="AW9" i="25" s="1"/>
  <c r="AX9" i="25" s="1"/>
  <c r="AY9" i="25" s="1"/>
  <c r="AZ9" i="25" s="1"/>
  <c r="BA9" i="25" s="1"/>
  <c r="BB9" i="25" s="1"/>
  <c r="BC9" i="25" s="1"/>
  <c r="BD9" i="25" s="1"/>
  <c r="BE9" i="25" s="1"/>
  <c r="BF9" i="25" s="1"/>
  <c r="BG9" i="25" s="1"/>
  <c r="BH9" i="25" s="1"/>
  <c r="BI9" i="25" s="1"/>
  <c r="BJ9" i="25" s="1"/>
  <c r="BK9" i="25" s="1"/>
  <c r="BL9" i="25" s="1"/>
  <c r="BM9" i="25" s="1"/>
  <c r="BN9" i="25" s="1"/>
  <c r="BO9" i="25" s="1"/>
  <c r="BP9" i="25" s="1"/>
  <c r="BQ9" i="25" s="1"/>
  <c r="BR9" i="25" s="1"/>
  <c r="BS9" i="25" s="1"/>
  <c r="BT9" i="25" s="1"/>
  <c r="BU9" i="25" s="1"/>
  <c r="BV9" i="25" s="1"/>
  <c r="BW9" i="25" s="1"/>
  <c r="BX9" i="25" s="1"/>
  <c r="G10" i="25"/>
  <c r="H10" i="25" s="1"/>
  <c r="I10" i="25" s="1"/>
  <c r="J10" i="25" s="1"/>
  <c r="K10" i="25" s="1"/>
  <c r="L10" i="25" s="1"/>
  <c r="M10" i="25" s="1"/>
  <c r="N10" i="25" s="1"/>
  <c r="O10" i="25" s="1"/>
  <c r="P10" i="25" s="1"/>
  <c r="Q10" i="25" s="1"/>
  <c r="R10" i="25" s="1"/>
  <c r="S10" i="25" s="1"/>
  <c r="T10" i="25" s="1"/>
  <c r="U10" i="25" s="1"/>
  <c r="V10" i="25" s="1"/>
  <c r="W10" i="25" s="1"/>
  <c r="X10" i="25" s="1"/>
  <c r="Y10" i="25" s="1"/>
  <c r="Z10" i="25" s="1"/>
  <c r="AA10" i="25" s="1"/>
  <c r="AB10" i="25" s="1"/>
  <c r="AC10" i="25" s="1"/>
  <c r="AD10" i="25" s="1"/>
  <c r="AE10" i="25" s="1"/>
  <c r="AF10" i="25" s="1"/>
  <c r="AG10" i="25" s="1"/>
  <c r="AH10" i="25" s="1"/>
  <c r="AI10" i="25" s="1"/>
  <c r="AJ10" i="25" s="1"/>
  <c r="AK10" i="25" s="1"/>
  <c r="AL10" i="25" s="1"/>
  <c r="AM10" i="25" s="1"/>
  <c r="AN10" i="25" s="1"/>
  <c r="AO10" i="25" s="1"/>
  <c r="AP10" i="25" s="1"/>
  <c r="AQ10" i="25" s="1"/>
  <c r="AR10" i="25" s="1"/>
  <c r="AS10" i="25" s="1"/>
  <c r="AT10" i="25" s="1"/>
  <c r="AU10" i="25" s="1"/>
  <c r="AV10" i="25" s="1"/>
  <c r="AW10" i="25" s="1"/>
  <c r="AX10" i="25" s="1"/>
  <c r="AY10" i="25" s="1"/>
  <c r="AZ10" i="25" s="1"/>
  <c r="BA10" i="25" s="1"/>
  <c r="BB10" i="25" s="1"/>
  <c r="BC10" i="25" s="1"/>
  <c r="BD10" i="25" s="1"/>
  <c r="BE10" i="25" s="1"/>
  <c r="BF10" i="25" s="1"/>
  <c r="BG10" i="25" s="1"/>
  <c r="BH10" i="25" s="1"/>
  <c r="BI10" i="25" s="1"/>
  <c r="BJ10" i="25" s="1"/>
  <c r="BK10" i="25" s="1"/>
  <c r="BL10" i="25" s="1"/>
  <c r="BM10" i="25" s="1"/>
  <c r="BN10" i="25" s="1"/>
  <c r="BO10" i="25" s="1"/>
  <c r="BP10" i="25" s="1"/>
  <c r="BQ10" i="25" s="1"/>
  <c r="BR10" i="25" s="1"/>
  <c r="BS10" i="25" s="1"/>
  <c r="BT10" i="25" s="1"/>
  <c r="BU10" i="25" s="1"/>
  <c r="BV10" i="25" s="1"/>
  <c r="BW10" i="25" s="1"/>
  <c r="BX10" i="25" s="1"/>
  <c r="G11" i="25"/>
  <c r="H11" i="25" s="1"/>
  <c r="I11" i="25" s="1"/>
  <c r="J11" i="25" s="1"/>
  <c r="K11" i="25" s="1"/>
  <c r="L11" i="25" s="1"/>
  <c r="M11" i="25" s="1"/>
  <c r="N11" i="25" s="1"/>
  <c r="O11" i="25" s="1"/>
  <c r="P11" i="25" s="1"/>
  <c r="Q11" i="25" s="1"/>
  <c r="R11" i="25" s="1"/>
  <c r="S11" i="25" s="1"/>
  <c r="T11" i="25" s="1"/>
  <c r="U11" i="25" s="1"/>
  <c r="V11" i="25" s="1"/>
  <c r="W11" i="25" s="1"/>
  <c r="X11" i="25" s="1"/>
  <c r="Y11" i="25" s="1"/>
  <c r="Z11" i="25" s="1"/>
  <c r="AA11" i="25" s="1"/>
  <c r="AB11" i="25" s="1"/>
  <c r="AC11" i="25" s="1"/>
  <c r="AD11" i="25" s="1"/>
  <c r="AE11" i="25" s="1"/>
  <c r="AF11" i="25" s="1"/>
  <c r="AG11" i="25" s="1"/>
  <c r="AH11" i="25" s="1"/>
  <c r="AI11" i="25" s="1"/>
  <c r="AJ11" i="25" s="1"/>
  <c r="AK11" i="25" s="1"/>
  <c r="AL11" i="25" s="1"/>
  <c r="AM11" i="25" s="1"/>
  <c r="AN11" i="25" s="1"/>
  <c r="AO11" i="25" s="1"/>
  <c r="AP11" i="25" s="1"/>
  <c r="AQ11" i="25" s="1"/>
  <c r="AR11" i="25" s="1"/>
  <c r="AS11" i="25" s="1"/>
  <c r="AT11" i="25" s="1"/>
  <c r="AU11" i="25" s="1"/>
  <c r="AV11" i="25" s="1"/>
  <c r="AW11" i="25" s="1"/>
  <c r="AX11" i="25" s="1"/>
  <c r="AY11" i="25" s="1"/>
  <c r="AZ11" i="25" s="1"/>
  <c r="BA11" i="25" s="1"/>
  <c r="BB11" i="25" s="1"/>
  <c r="BC11" i="25" s="1"/>
  <c r="BD11" i="25" s="1"/>
  <c r="BE11" i="25" s="1"/>
  <c r="BF11" i="25" s="1"/>
  <c r="BG11" i="25" s="1"/>
  <c r="BH11" i="25" s="1"/>
  <c r="BI11" i="25" s="1"/>
  <c r="BJ11" i="25" s="1"/>
  <c r="BK11" i="25" s="1"/>
  <c r="BL11" i="25" s="1"/>
  <c r="BM11" i="25" s="1"/>
  <c r="BN11" i="25" s="1"/>
  <c r="BO11" i="25" s="1"/>
  <c r="BP11" i="25" s="1"/>
  <c r="BQ11" i="25" s="1"/>
  <c r="BR11" i="25" s="1"/>
  <c r="BS11" i="25" s="1"/>
  <c r="BT11" i="25" s="1"/>
  <c r="BU11" i="25" s="1"/>
  <c r="BV11" i="25" s="1"/>
  <c r="BW11" i="25" s="1"/>
  <c r="BX11" i="25" s="1"/>
  <c r="G12" i="25"/>
  <c r="H12" i="25" s="1"/>
  <c r="I12" i="25" s="1"/>
  <c r="J12" i="25"/>
  <c r="K12" i="25" s="1"/>
  <c r="L12" i="25" s="1"/>
  <c r="M12" i="25" s="1"/>
  <c r="N12" i="25" s="1"/>
  <c r="O12" i="25" s="1"/>
  <c r="P12" i="25" s="1"/>
  <c r="Q12" i="25" s="1"/>
  <c r="R12" i="25" s="1"/>
  <c r="S12" i="25" s="1"/>
  <c r="T12" i="25" s="1"/>
  <c r="U12" i="25" s="1"/>
  <c r="V12" i="25" s="1"/>
  <c r="W12" i="25" s="1"/>
  <c r="X12" i="25" s="1"/>
  <c r="Y12" i="25" s="1"/>
  <c r="Z12" i="25" s="1"/>
  <c r="AA12" i="25" s="1"/>
  <c r="AB12" i="25" s="1"/>
  <c r="AC12" i="25" s="1"/>
  <c r="AD12" i="25" s="1"/>
  <c r="AE12" i="25" s="1"/>
  <c r="AF12" i="25" s="1"/>
  <c r="AG12" i="25" s="1"/>
  <c r="AH12" i="25" s="1"/>
  <c r="AI12" i="25" s="1"/>
  <c r="AJ12" i="25" s="1"/>
  <c r="AK12" i="25" s="1"/>
  <c r="AL12" i="25" s="1"/>
  <c r="AM12" i="25" s="1"/>
  <c r="AN12" i="25" s="1"/>
  <c r="AO12" i="25" s="1"/>
  <c r="AP12" i="25" s="1"/>
  <c r="AQ12" i="25" s="1"/>
  <c r="AR12" i="25" s="1"/>
  <c r="AS12" i="25" s="1"/>
  <c r="AT12" i="25" s="1"/>
  <c r="AU12" i="25" s="1"/>
  <c r="AV12" i="25" s="1"/>
  <c r="AW12" i="25" s="1"/>
  <c r="AX12" i="25" s="1"/>
  <c r="AY12" i="25" s="1"/>
  <c r="AZ12" i="25" s="1"/>
  <c r="BA12" i="25" s="1"/>
  <c r="BB12" i="25" s="1"/>
  <c r="BC12" i="25" s="1"/>
  <c r="BD12" i="25" s="1"/>
  <c r="BE12" i="25" s="1"/>
  <c r="BF12" i="25" s="1"/>
  <c r="BG12" i="25" s="1"/>
  <c r="BH12" i="25" s="1"/>
  <c r="BI12" i="25" s="1"/>
  <c r="BJ12" i="25" s="1"/>
  <c r="BK12" i="25" s="1"/>
  <c r="BL12" i="25" s="1"/>
  <c r="BM12" i="25" s="1"/>
  <c r="BN12" i="25" s="1"/>
  <c r="BO12" i="25" s="1"/>
  <c r="BP12" i="25" s="1"/>
  <c r="BQ12" i="25" s="1"/>
  <c r="BR12" i="25" s="1"/>
  <c r="BS12" i="25" s="1"/>
  <c r="BT12" i="25" s="1"/>
  <c r="BU12" i="25" s="1"/>
  <c r="BV12" i="25" s="1"/>
  <c r="BW12" i="25" s="1"/>
  <c r="BX12" i="25" s="1"/>
  <c r="G9" i="26"/>
  <c r="H9" i="26" s="1"/>
  <c r="I9" i="26" s="1"/>
  <c r="J9" i="26" s="1"/>
  <c r="K9" i="26" s="1"/>
  <c r="L9" i="26" s="1"/>
  <c r="M9" i="26" s="1"/>
  <c r="N9" i="26" s="1"/>
  <c r="O9" i="26" s="1"/>
  <c r="P9" i="26" s="1"/>
  <c r="Q9" i="26" s="1"/>
  <c r="R9" i="26" s="1"/>
  <c r="S9" i="26" s="1"/>
  <c r="T9" i="26" s="1"/>
  <c r="U9" i="26" s="1"/>
  <c r="V9" i="26" s="1"/>
  <c r="W9" i="26" s="1"/>
  <c r="X9" i="26" s="1"/>
  <c r="Y9" i="26" s="1"/>
  <c r="Z9" i="26" s="1"/>
  <c r="AA9" i="26" s="1"/>
  <c r="AB9" i="26" s="1"/>
  <c r="AC9" i="26" s="1"/>
  <c r="AD9" i="26" s="1"/>
  <c r="AE9" i="26" s="1"/>
  <c r="AF9" i="26" s="1"/>
  <c r="AG9" i="26" s="1"/>
  <c r="AH9" i="26" s="1"/>
  <c r="AI9" i="26" s="1"/>
  <c r="AJ9" i="26" s="1"/>
  <c r="AK9" i="26" s="1"/>
  <c r="AL9" i="26" s="1"/>
  <c r="AM9" i="26" s="1"/>
  <c r="AN9" i="26" s="1"/>
  <c r="AO9" i="26" s="1"/>
  <c r="AP9" i="26" s="1"/>
  <c r="AQ9" i="26" s="1"/>
  <c r="AR9" i="26" s="1"/>
  <c r="AS9" i="26" s="1"/>
  <c r="AT9" i="26" s="1"/>
  <c r="AU9" i="26" s="1"/>
  <c r="AV9" i="26" s="1"/>
  <c r="AW9" i="26" s="1"/>
  <c r="AX9" i="26" s="1"/>
  <c r="AY9" i="26" s="1"/>
  <c r="AZ9" i="26" s="1"/>
  <c r="BA9" i="26" s="1"/>
  <c r="BB9" i="26" s="1"/>
  <c r="BC9" i="26" s="1"/>
  <c r="BD9" i="26" s="1"/>
  <c r="BE9" i="26" s="1"/>
  <c r="BF9" i="26" s="1"/>
  <c r="BG9" i="26" s="1"/>
  <c r="BH9" i="26" s="1"/>
  <c r="BI9" i="26" s="1"/>
  <c r="BJ9" i="26" s="1"/>
  <c r="BK9" i="26" s="1"/>
  <c r="BL9" i="26" s="1"/>
  <c r="BM9" i="26" s="1"/>
  <c r="BN9" i="26" s="1"/>
  <c r="BO9" i="26" s="1"/>
  <c r="BP9" i="26" s="1"/>
  <c r="BQ9" i="26" s="1"/>
  <c r="BR9" i="26" s="1"/>
  <c r="BS9" i="26" s="1"/>
  <c r="BT9" i="26" s="1"/>
  <c r="BU9" i="26" s="1"/>
  <c r="BV9" i="26" s="1"/>
  <c r="BW9" i="26" s="1"/>
  <c r="BX9" i="26" s="1"/>
  <c r="G10" i="26"/>
  <c r="H10" i="26" s="1"/>
  <c r="I10" i="26" s="1"/>
  <c r="J10" i="26" s="1"/>
  <c r="K10" i="26" s="1"/>
  <c r="L10" i="26" s="1"/>
  <c r="M10" i="26" s="1"/>
  <c r="N10" i="26" s="1"/>
  <c r="O10" i="26" s="1"/>
  <c r="P10" i="26" s="1"/>
  <c r="Q10" i="26" s="1"/>
  <c r="R10" i="26" s="1"/>
  <c r="S10" i="26" s="1"/>
  <c r="T10" i="26" s="1"/>
  <c r="U10" i="26" s="1"/>
  <c r="V10" i="26" s="1"/>
  <c r="W10" i="26" s="1"/>
  <c r="X10" i="26" s="1"/>
  <c r="Y10" i="26" s="1"/>
  <c r="Z10" i="26" s="1"/>
  <c r="AA10" i="26" s="1"/>
  <c r="AB10" i="26" s="1"/>
  <c r="AC10" i="26" s="1"/>
  <c r="AD10" i="26" s="1"/>
  <c r="AE10" i="26" s="1"/>
  <c r="AF10" i="26" s="1"/>
  <c r="AG10" i="26" s="1"/>
  <c r="AH10" i="26" s="1"/>
  <c r="AI10" i="26" s="1"/>
  <c r="AJ10" i="26" s="1"/>
  <c r="AK10" i="26" s="1"/>
  <c r="AL10" i="26" s="1"/>
  <c r="AM10" i="26" s="1"/>
  <c r="AN10" i="26" s="1"/>
  <c r="AO10" i="26" s="1"/>
  <c r="AP10" i="26" s="1"/>
  <c r="AQ10" i="26" s="1"/>
  <c r="AR10" i="26" s="1"/>
  <c r="AS10" i="26" s="1"/>
  <c r="AT10" i="26" s="1"/>
  <c r="AU10" i="26" s="1"/>
  <c r="AV10" i="26" s="1"/>
  <c r="AW10" i="26" s="1"/>
  <c r="AX10" i="26" s="1"/>
  <c r="AY10" i="26" s="1"/>
  <c r="AZ10" i="26" s="1"/>
  <c r="BA10" i="26" s="1"/>
  <c r="BB10" i="26" s="1"/>
  <c r="BC10" i="26" s="1"/>
  <c r="BD10" i="26" s="1"/>
  <c r="BE10" i="26" s="1"/>
  <c r="BF10" i="26" s="1"/>
  <c r="BG10" i="26" s="1"/>
  <c r="BH10" i="26" s="1"/>
  <c r="BI10" i="26" s="1"/>
  <c r="BJ10" i="26" s="1"/>
  <c r="BK10" i="26" s="1"/>
  <c r="BL10" i="26" s="1"/>
  <c r="BM10" i="26" s="1"/>
  <c r="BN10" i="26" s="1"/>
  <c r="BO10" i="26" s="1"/>
  <c r="BP10" i="26" s="1"/>
  <c r="BQ10" i="26" s="1"/>
  <c r="BR10" i="26" s="1"/>
  <c r="BS10" i="26" s="1"/>
  <c r="BT10" i="26" s="1"/>
  <c r="BU10" i="26" s="1"/>
  <c r="BV10" i="26" s="1"/>
  <c r="BW10" i="26" s="1"/>
  <c r="BX10" i="26" s="1"/>
  <c r="G11" i="26"/>
  <c r="H11" i="26" s="1"/>
  <c r="I11" i="26" s="1"/>
  <c r="J11" i="26" s="1"/>
  <c r="K11" i="26" s="1"/>
  <c r="L11" i="26" s="1"/>
  <c r="M11" i="26" s="1"/>
  <c r="N11" i="26" s="1"/>
  <c r="O11" i="26" s="1"/>
  <c r="P11" i="26" s="1"/>
  <c r="Q11" i="26" s="1"/>
  <c r="R11" i="26" s="1"/>
  <c r="S11" i="26" s="1"/>
  <c r="T11" i="26" s="1"/>
  <c r="U11" i="26" s="1"/>
  <c r="V11" i="26" s="1"/>
  <c r="W11" i="26" s="1"/>
  <c r="X11" i="26" s="1"/>
  <c r="Y11" i="26" s="1"/>
  <c r="Z11" i="26" s="1"/>
  <c r="AA11" i="26" s="1"/>
  <c r="AB11" i="26" s="1"/>
  <c r="AC11" i="26" s="1"/>
  <c r="AD11" i="26" s="1"/>
  <c r="AE11" i="26" s="1"/>
  <c r="AF11" i="26" s="1"/>
  <c r="AG11" i="26" s="1"/>
  <c r="AH11" i="26" s="1"/>
  <c r="AI11" i="26" s="1"/>
  <c r="AJ11" i="26" s="1"/>
  <c r="AK11" i="26" s="1"/>
  <c r="AL11" i="26" s="1"/>
  <c r="AM11" i="26" s="1"/>
  <c r="AN11" i="26" s="1"/>
  <c r="AO11" i="26" s="1"/>
  <c r="AP11" i="26" s="1"/>
  <c r="AQ11" i="26" s="1"/>
  <c r="AR11" i="26" s="1"/>
  <c r="AS11" i="26" s="1"/>
  <c r="AT11" i="26" s="1"/>
  <c r="AU11" i="26" s="1"/>
  <c r="AV11" i="26" s="1"/>
  <c r="AW11" i="26" s="1"/>
  <c r="AX11" i="26" s="1"/>
  <c r="AY11" i="26" s="1"/>
  <c r="AZ11" i="26" s="1"/>
  <c r="BA11" i="26" s="1"/>
  <c r="BB11" i="26" s="1"/>
  <c r="BC11" i="26" s="1"/>
  <c r="BD11" i="26" s="1"/>
  <c r="BE11" i="26" s="1"/>
  <c r="BF11" i="26" s="1"/>
  <c r="BG11" i="26" s="1"/>
  <c r="BH11" i="26" s="1"/>
  <c r="BI11" i="26" s="1"/>
  <c r="BJ11" i="26" s="1"/>
  <c r="BK11" i="26" s="1"/>
  <c r="BL11" i="26" s="1"/>
  <c r="BM11" i="26" s="1"/>
  <c r="BN11" i="26" s="1"/>
  <c r="BO11" i="26" s="1"/>
  <c r="BP11" i="26" s="1"/>
  <c r="BQ11" i="26" s="1"/>
  <c r="BR11" i="26" s="1"/>
  <c r="BS11" i="26" s="1"/>
  <c r="BT11" i="26" s="1"/>
  <c r="BU11" i="26" s="1"/>
  <c r="BV11" i="26" s="1"/>
  <c r="BW11" i="26" s="1"/>
  <c r="BX11" i="26" s="1"/>
  <c r="G12" i="26"/>
  <c r="H12" i="26" s="1"/>
  <c r="I12" i="26" s="1"/>
  <c r="J12" i="26" s="1"/>
  <c r="K12" i="26" s="1"/>
  <c r="L12" i="26" s="1"/>
  <c r="M12" i="26" s="1"/>
  <c r="N12" i="26" s="1"/>
  <c r="O12" i="26" s="1"/>
  <c r="P12" i="26" s="1"/>
  <c r="Q12" i="26" s="1"/>
  <c r="R12" i="26" s="1"/>
  <c r="S12" i="26" s="1"/>
  <c r="T12" i="26" s="1"/>
  <c r="U12" i="26" s="1"/>
  <c r="V12" i="26" s="1"/>
  <c r="W12" i="26" s="1"/>
  <c r="X12" i="26" s="1"/>
  <c r="Y12" i="26" s="1"/>
  <c r="Z12" i="26" s="1"/>
  <c r="AA12" i="26" s="1"/>
  <c r="AB12" i="26" s="1"/>
  <c r="AC12" i="26" s="1"/>
  <c r="AD12" i="26" s="1"/>
  <c r="AE12" i="26" s="1"/>
  <c r="AF12" i="26" s="1"/>
  <c r="AG12" i="26" s="1"/>
  <c r="AH12" i="26" s="1"/>
  <c r="AI12" i="26" s="1"/>
  <c r="AJ12" i="26" s="1"/>
  <c r="AK12" i="26" s="1"/>
  <c r="AL12" i="26" s="1"/>
  <c r="AM12" i="26" s="1"/>
  <c r="AN12" i="26" s="1"/>
  <c r="AO12" i="26" s="1"/>
  <c r="AP12" i="26" s="1"/>
  <c r="AQ12" i="26" s="1"/>
  <c r="AR12" i="26" s="1"/>
  <c r="AS12" i="26" s="1"/>
  <c r="AT12" i="26" s="1"/>
  <c r="AU12" i="26" s="1"/>
  <c r="AV12" i="26" s="1"/>
  <c r="AW12" i="26" s="1"/>
  <c r="AX12" i="26" s="1"/>
  <c r="AY12" i="26" s="1"/>
  <c r="AZ12" i="26" s="1"/>
  <c r="BA12" i="26" s="1"/>
  <c r="BB12" i="26" s="1"/>
  <c r="BC12" i="26" s="1"/>
  <c r="BD12" i="26" s="1"/>
  <c r="BE12" i="26" s="1"/>
  <c r="BF12" i="26" s="1"/>
  <c r="BG12" i="26" s="1"/>
  <c r="BH12" i="26" s="1"/>
  <c r="BI12" i="26" s="1"/>
  <c r="BJ12" i="26" s="1"/>
  <c r="BK12" i="26" s="1"/>
  <c r="BL12" i="26" s="1"/>
  <c r="BM12" i="26" s="1"/>
  <c r="BN12" i="26" s="1"/>
  <c r="BO12" i="26" s="1"/>
  <c r="BP12" i="26" s="1"/>
  <c r="BQ12" i="26" s="1"/>
  <c r="BR12" i="26" s="1"/>
  <c r="BS12" i="26" s="1"/>
  <c r="BT12" i="26" s="1"/>
  <c r="BU12" i="26" s="1"/>
  <c r="BV12" i="26" s="1"/>
  <c r="BW12" i="26" s="1"/>
  <c r="BX12" i="26" s="1"/>
  <c r="G9" i="27"/>
  <c r="H9" i="27" s="1"/>
  <c r="I9" i="27"/>
  <c r="J9" i="27" s="1"/>
  <c r="K9" i="27" s="1"/>
  <c r="L9" i="27" s="1"/>
  <c r="M9" i="27" s="1"/>
  <c r="N9" i="27" s="1"/>
  <c r="O9" i="27" s="1"/>
  <c r="P9" i="27" s="1"/>
  <c r="Q9" i="27" s="1"/>
  <c r="R9" i="27" s="1"/>
  <c r="S9" i="27" s="1"/>
  <c r="T9" i="27" s="1"/>
  <c r="U9" i="27" s="1"/>
  <c r="V9" i="27" s="1"/>
  <c r="W9" i="27" s="1"/>
  <c r="X9" i="27" s="1"/>
  <c r="Y9" i="27" s="1"/>
  <c r="Z9" i="27" s="1"/>
  <c r="AA9" i="27" s="1"/>
  <c r="AB9" i="27" s="1"/>
  <c r="AC9" i="27" s="1"/>
  <c r="AD9" i="27" s="1"/>
  <c r="AE9" i="27" s="1"/>
  <c r="AF9" i="27" s="1"/>
  <c r="AG9" i="27" s="1"/>
  <c r="AH9" i="27" s="1"/>
  <c r="AI9" i="27" s="1"/>
  <c r="AJ9" i="27" s="1"/>
  <c r="AK9" i="27" s="1"/>
  <c r="AL9" i="27" s="1"/>
  <c r="AM9" i="27" s="1"/>
  <c r="AN9" i="27" s="1"/>
  <c r="AO9" i="27" s="1"/>
  <c r="AP9" i="27" s="1"/>
  <c r="AQ9" i="27" s="1"/>
  <c r="AR9" i="27" s="1"/>
  <c r="AS9" i="27" s="1"/>
  <c r="AT9" i="27" s="1"/>
  <c r="AU9" i="27" s="1"/>
  <c r="AV9" i="27" s="1"/>
  <c r="AW9" i="27" s="1"/>
  <c r="AX9" i="27" s="1"/>
  <c r="AY9" i="27" s="1"/>
  <c r="AZ9" i="27" s="1"/>
  <c r="BA9" i="27" s="1"/>
  <c r="BB9" i="27" s="1"/>
  <c r="BC9" i="27" s="1"/>
  <c r="BD9" i="27" s="1"/>
  <c r="BE9" i="27" s="1"/>
  <c r="BF9" i="27" s="1"/>
  <c r="BG9" i="27" s="1"/>
  <c r="BH9" i="27" s="1"/>
  <c r="BI9" i="27" s="1"/>
  <c r="BJ9" i="27" s="1"/>
  <c r="BK9" i="27" s="1"/>
  <c r="BL9" i="27" s="1"/>
  <c r="BM9" i="27" s="1"/>
  <c r="BN9" i="27" s="1"/>
  <c r="BO9" i="27" s="1"/>
  <c r="BP9" i="27" s="1"/>
  <c r="BQ9" i="27" s="1"/>
  <c r="BR9" i="27" s="1"/>
  <c r="BS9" i="27" s="1"/>
  <c r="BT9" i="27" s="1"/>
  <c r="BU9" i="27" s="1"/>
  <c r="BV9" i="27" s="1"/>
  <c r="BW9" i="27" s="1"/>
  <c r="BX9" i="27" s="1"/>
  <c r="G10" i="27"/>
  <c r="H10" i="27" s="1"/>
  <c r="I10" i="27" s="1"/>
  <c r="J10" i="27" s="1"/>
  <c r="K10" i="27" s="1"/>
  <c r="L10" i="27" s="1"/>
  <c r="M10" i="27" s="1"/>
  <c r="N10" i="27" s="1"/>
  <c r="O10" i="27" s="1"/>
  <c r="P10" i="27" s="1"/>
  <c r="Q10" i="27" s="1"/>
  <c r="R10" i="27" s="1"/>
  <c r="S10" i="27" s="1"/>
  <c r="T10" i="27" s="1"/>
  <c r="U10" i="27" s="1"/>
  <c r="V10" i="27" s="1"/>
  <c r="W10" i="27" s="1"/>
  <c r="X10" i="27" s="1"/>
  <c r="Y10" i="27" s="1"/>
  <c r="Z10" i="27" s="1"/>
  <c r="AA10" i="27" s="1"/>
  <c r="AB10" i="27" s="1"/>
  <c r="AC10" i="27" s="1"/>
  <c r="AD10" i="27" s="1"/>
  <c r="AE10" i="27" s="1"/>
  <c r="AF10" i="27" s="1"/>
  <c r="AG10" i="27" s="1"/>
  <c r="AH10" i="27" s="1"/>
  <c r="AI10" i="27" s="1"/>
  <c r="AJ10" i="27" s="1"/>
  <c r="AK10" i="27" s="1"/>
  <c r="AL10" i="27" s="1"/>
  <c r="AM10" i="27" s="1"/>
  <c r="AN10" i="27" s="1"/>
  <c r="AO10" i="27" s="1"/>
  <c r="AP10" i="27" s="1"/>
  <c r="AQ10" i="27" s="1"/>
  <c r="AR10" i="27" s="1"/>
  <c r="AS10" i="27" s="1"/>
  <c r="AT10" i="27" s="1"/>
  <c r="AU10" i="27" s="1"/>
  <c r="AV10" i="27" s="1"/>
  <c r="AW10" i="27" s="1"/>
  <c r="AX10" i="27" s="1"/>
  <c r="AY10" i="27" s="1"/>
  <c r="AZ10" i="27" s="1"/>
  <c r="BA10" i="27" s="1"/>
  <c r="BB10" i="27" s="1"/>
  <c r="BC10" i="27" s="1"/>
  <c r="BD10" i="27" s="1"/>
  <c r="BE10" i="27" s="1"/>
  <c r="BF10" i="27" s="1"/>
  <c r="BG10" i="27" s="1"/>
  <c r="BH10" i="27" s="1"/>
  <c r="BI10" i="27" s="1"/>
  <c r="BJ10" i="27" s="1"/>
  <c r="BK10" i="27" s="1"/>
  <c r="BL10" i="27" s="1"/>
  <c r="BM10" i="27" s="1"/>
  <c r="BN10" i="27" s="1"/>
  <c r="BO10" i="27" s="1"/>
  <c r="BP10" i="27" s="1"/>
  <c r="BQ10" i="27" s="1"/>
  <c r="BR10" i="27" s="1"/>
  <c r="BS10" i="27" s="1"/>
  <c r="BT10" i="27" s="1"/>
  <c r="BU10" i="27" s="1"/>
  <c r="BV10" i="27" s="1"/>
  <c r="BW10" i="27" s="1"/>
  <c r="BX10" i="27" s="1"/>
  <c r="G11" i="27"/>
  <c r="H11" i="27" s="1"/>
  <c r="I11" i="27" s="1"/>
  <c r="J11" i="27" s="1"/>
  <c r="K11" i="27" s="1"/>
  <c r="L11" i="27" s="1"/>
  <c r="M11" i="27" s="1"/>
  <c r="N11" i="27" s="1"/>
  <c r="O11" i="27" s="1"/>
  <c r="P11" i="27" s="1"/>
  <c r="Q11" i="27" s="1"/>
  <c r="R11" i="27" s="1"/>
  <c r="S11" i="27" s="1"/>
  <c r="T11" i="27" s="1"/>
  <c r="U11" i="27" s="1"/>
  <c r="V11" i="27" s="1"/>
  <c r="W11" i="27" s="1"/>
  <c r="X11" i="27" s="1"/>
  <c r="Y11" i="27" s="1"/>
  <c r="Z11" i="27" s="1"/>
  <c r="AA11" i="27" s="1"/>
  <c r="AB11" i="27" s="1"/>
  <c r="AC11" i="27" s="1"/>
  <c r="AD11" i="27" s="1"/>
  <c r="AE11" i="27" s="1"/>
  <c r="AF11" i="27" s="1"/>
  <c r="AG11" i="27" s="1"/>
  <c r="AH11" i="27" s="1"/>
  <c r="AI11" i="27" s="1"/>
  <c r="AJ11" i="27" s="1"/>
  <c r="AK11" i="27" s="1"/>
  <c r="AL11" i="27" s="1"/>
  <c r="AM11" i="27" s="1"/>
  <c r="AN11" i="27" s="1"/>
  <c r="AO11" i="27" s="1"/>
  <c r="AP11" i="27" s="1"/>
  <c r="AQ11" i="27" s="1"/>
  <c r="AR11" i="27" s="1"/>
  <c r="AS11" i="27" s="1"/>
  <c r="AT11" i="27" s="1"/>
  <c r="AU11" i="27" s="1"/>
  <c r="AV11" i="27" s="1"/>
  <c r="AW11" i="27" s="1"/>
  <c r="AX11" i="27" s="1"/>
  <c r="AY11" i="27" s="1"/>
  <c r="AZ11" i="27" s="1"/>
  <c r="BA11" i="27" s="1"/>
  <c r="BB11" i="27" s="1"/>
  <c r="BC11" i="27" s="1"/>
  <c r="BD11" i="27" s="1"/>
  <c r="BE11" i="27" s="1"/>
  <c r="BF11" i="27" s="1"/>
  <c r="BG11" i="27" s="1"/>
  <c r="BH11" i="27" s="1"/>
  <c r="BI11" i="27" s="1"/>
  <c r="BJ11" i="27" s="1"/>
  <c r="BK11" i="27" s="1"/>
  <c r="BL11" i="27" s="1"/>
  <c r="BM11" i="27" s="1"/>
  <c r="BN11" i="27" s="1"/>
  <c r="BO11" i="27" s="1"/>
  <c r="BP11" i="27" s="1"/>
  <c r="BQ11" i="27" s="1"/>
  <c r="BR11" i="27" s="1"/>
  <c r="BS11" i="27" s="1"/>
  <c r="BT11" i="27" s="1"/>
  <c r="BU11" i="27" s="1"/>
  <c r="BV11" i="27" s="1"/>
  <c r="BW11" i="27" s="1"/>
  <c r="BX11" i="27" s="1"/>
  <c r="G12" i="27"/>
  <c r="H12" i="27" s="1"/>
  <c r="I12" i="27" s="1"/>
  <c r="J12" i="27" s="1"/>
  <c r="K12" i="27" s="1"/>
  <c r="L12" i="27" s="1"/>
  <c r="M12" i="27" s="1"/>
  <c r="N12" i="27" s="1"/>
  <c r="O12" i="27" s="1"/>
  <c r="P12" i="27" s="1"/>
  <c r="Q12" i="27" s="1"/>
  <c r="R12" i="27" s="1"/>
  <c r="S12" i="27" s="1"/>
  <c r="T12" i="27" s="1"/>
  <c r="U12" i="27" s="1"/>
  <c r="V12" i="27" s="1"/>
  <c r="W12" i="27" s="1"/>
  <c r="X12" i="27" s="1"/>
  <c r="Y12" i="27" s="1"/>
  <c r="Z12" i="27" s="1"/>
  <c r="AA12" i="27" s="1"/>
  <c r="AB12" i="27" s="1"/>
  <c r="AC12" i="27" s="1"/>
  <c r="AD12" i="27" s="1"/>
  <c r="AE12" i="27" s="1"/>
  <c r="AF12" i="27" s="1"/>
  <c r="AG12" i="27" s="1"/>
  <c r="AH12" i="27" s="1"/>
  <c r="AI12" i="27" s="1"/>
  <c r="AJ12" i="27" s="1"/>
  <c r="AK12" i="27" s="1"/>
  <c r="AL12" i="27" s="1"/>
  <c r="AM12" i="27" s="1"/>
  <c r="AN12" i="27" s="1"/>
  <c r="AO12" i="27" s="1"/>
  <c r="AP12" i="27" s="1"/>
  <c r="AQ12" i="27" s="1"/>
  <c r="AR12" i="27" s="1"/>
  <c r="AS12" i="27" s="1"/>
  <c r="AT12" i="27" s="1"/>
  <c r="AU12" i="27" s="1"/>
  <c r="AV12" i="27" s="1"/>
  <c r="AW12" i="27" s="1"/>
  <c r="AX12" i="27" s="1"/>
  <c r="AY12" i="27" s="1"/>
  <c r="AZ12" i="27" s="1"/>
  <c r="BA12" i="27" s="1"/>
  <c r="BB12" i="27" s="1"/>
  <c r="BC12" i="27" s="1"/>
  <c r="BD12" i="27" s="1"/>
  <c r="BE12" i="27" s="1"/>
  <c r="BF12" i="27" s="1"/>
  <c r="BG12" i="27" s="1"/>
  <c r="BH12" i="27" s="1"/>
  <c r="BI12" i="27" s="1"/>
  <c r="BJ12" i="27" s="1"/>
  <c r="BK12" i="27" s="1"/>
  <c r="BL12" i="27" s="1"/>
  <c r="BM12" i="27" s="1"/>
  <c r="BN12" i="27" s="1"/>
  <c r="BO12" i="27" s="1"/>
  <c r="BP12" i="27" s="1"/>
  <c r="BQ12" i="27" s="1"/>
  <c r="BR12" i="27" s="1"/>
  <c r="BS12" i="27" s="1"/>
  <c r="BT12" i="27" s="1"/>
  <c r="BU12" i="27" s="1"/>
  <c r="BV12" i="27" s="1"/>
  <c r="BW12" i="27" s="1"/>
  <c r="BX12" i="27" s="1"/>
  <c r="G9" i="20"/>
  <c r="H9" i="20" s="1"/>
  <c r="I9" i="20" s="1"/>
  <c r="J9" i="20" s="1"/>
  <c r="K9" i="20" s="1"/>
  <c r="L9" i="20" s="1"/>
  <c r="M9" i="20" s="1"/>
  <c r="N9" i="20" s="1"/>
  <c r="O9" i="20" s="1"/>
  <c r="P9" i="20" s="1"/>
  <c r="Q9" i="20" s="1"/>
  <c r="R9" i="20" s="1"/>
  <c r="S9" i="20" s="1"/>
  <c r="T9" i="20" s="1"/>
  <c r="U9" i="20" s="1"/>
  <c r="V9" i="20" s="1"/>
  <c r="W9" i="20" s="1"/>
  <c r="X9" i="20" s="1"/>
  <c r="Y9" i="20" s="1"/>
  <c r="Z9" i="20" s="1"/>
  <c r="AA9" i="20" s="1"/>
  <c r="AB9" i="20" s="1"/>
  <c r="AC9" i="20" s="1"/>
  <c r="AD9" i="20" s="1"/>
  <c r="AE9" i="20" s="1"/>
  <c r="AF9" i="20" s="1"/>
  <c r="AG9" i="20" s="1"/>
  <c r="AH9" i="20" s="1"/>
  <c r="AI9" i="20" s="1"/>
  <c r="AJ9" i="20" s="1"/>
  <c r="AK9" i="20" s="1"/>
  <c r="AL9" i="20" s="1"/>
  <c r="AM9" i="20" s="1"/>
  <c r="AN9" i="20" s="1"/>
  <c r="AO9" i="20" s="1"/>
  <c r="AP9" i="20" s="1"/>
  <c r="AQ9" i="20" s="1"/>
  <c r="AR9" i="20" s="1"/>
  <c r="AS9" i="20" s="1"/>
  <c r="AT9" i="20" s="1"/>
  <c r="AU9" i="20" s="1"/>
  <c r="AV9" i="20" s="1"/>
  <c r="AW9" i="20" s="1"/>
  <c r="AX9" i="20" s="1"/>
  <c r="AY9" i="20" s="1"/>
  <c r="AZ9" i="20" s="1"/>
  <c r="BA9" i="20" s="1"/>
  <c r="BB9" i="20" s="1"/>
  <c r="BC9" i="20" s="1"/>
  <c r="BD9" i="20" s="1"/>
  <c r="BE9" i="20" s="1"/>
  <c r="BF9" i="20" s="1"/>
  <c r="BG9" i="20" s="1"/>
  <c r="BH9" i="20" s="1"/>
  <c r="BI9" i="20" s="1"/>
  <c r="BJ9" i="20" s="1"/>
  <c r="BK9" i="20" s="1"/>
  <c r="BL9" i="20" s="1"/>
  <c r="BM9" i="20" s="1"/>
  <c r="BN9" i="20" s="1"/>
  <c r="BO9" i="20" s="1"/>
  <c r="BP9" i="20" s="1"/>
  <c r="BQ9" i="20" s="1"/>
  <c r="BR9" i="20" s="1"/>
  <c r="BS9" i="20" s="1"/>
  <c r="BT9" i="20" s="1"/>
  <c r="BU9" i="20" s="1"/>
  <c r="BV9" i="20" s="1"/>
  <c r="BW9" i="20" s="1"/>
  <c r="BX9" i="20" s="1"/>
  <c r="G10" i="20"/>
  <c r="H10" i="20" s="1"/>
  <c r="I10" i="20" s="1"/>
  <c r="J10" i="20" s="1"/>
  <c r="K10" i="20" s="1"/>
  <c r="L10" i="20" s="1"/>
  <c r="M10" i="20" s="1"/>
  <c r="N10" i="20" s="1"/>
  <c r="O10" i="20" s="1"/>
  <c r="P10" i="20" s="1"/>
  <c r="Q10" i="20" s="1"/>
  <c r="R10" i="20" s="1"/>
  <c r="S10" i="20" s="1"/>
  <c r="T10" i="20" s="1"/>
  <c r="U10" i="20" s="1"/>
  <c r="V10" i="20" s="1"/>
  <c r="W10" i="20" s="1"/>
  <c r="X10" i="20" s="1"/>
  <c r="Y10" i="20" s="1"/>
  <c r="Z10" i="20" s="1"/>
  <c r="AA10" i="20" s="1"/>
  <c r="AB10" i="20" s="1"/>
  <c r="AC10" i="20" s="1"/>
  <c r="AD10" i="20" s="1"/>
  <c r="AE10" i="20" s="1"/>
  <c r="AF10" i="20" s="1"/>
  <c r="AG10" i="20" s="1"/>
  <c r="AH10" i="20" s="1"/>
  <c r="AI10" i="20" s="1"/>
  <c r="AJ10" i="20" s="1"/>
  <c r="AK10" i="20" s="1"/>
  <c r="AL10" i="20" s="1"/>
  <c r="AM10" i="20" s="1"/>
  <c r="AN10" i="20" s="1"/>
  <c r="AO10" i="20" s="1"/>
  <c r="AP10" i="20" s="1"/>
  <c r="AQ10" i="20" s="1"/>
  <c r="AR10" i="20" s="1"/>
  <c r="AS10" i="20" s="1"/>
  <c r="AT10" i="20" s="1"/>
  <c r="AU10" i="20" s="1"/>
  <c r="AV10" i="20" s="1"/>
  <c r="AW10" i="20" s="1"/>
  <c r="AX10" i="20" s="1"/>
  <c r="AY10" i="20" s="1"/>
  <c r="AZ10" i="20" s="1"/>
  <c r="BA10" i="20" s="1"/>
  <c r="BB10" i="20" s="1"/>
  <c r="BC10" i="20" s="1"/>
  <c r="BD10" i="20" s="1"/>
  <c r="BE10" i="20" s="1"/>
  <c r="BF10" i="20" s="1"/>
  <c r="BG10" i="20" s="1"/>
  <c r="BH10" i="20" s="1"/>
  <c r="BI10" i="20" s="1"/>
  <c r="BJ10" i="20" s="1"/>
  <c r="BK10" i="20" s="1"/>
  <c r="BL10" i="20" s="1"/>
  <c r="BM10" i="20" s="1"/>
  <c r="BN10" i="20" s="1"/>
  <c r="BO10" i="20" s="1"/>
  <c r="BP10" i="20" s="1"/>
  <c r="BQ10" i="20" s="1"/>
  <c r="BR10" i="20" s="1"/>
  <c r="BS10" i="20" s="1"/>
  <c r="BT10" i="20" s="1"/>
  <c r="BU10" i="20" s="1"/>
  <c r="BV10" i="20" s="1"/>
  <c r="BW10" i="20" s="1"/>
  <c r="BX10" i="20" s="1"/>
  <c r="G11" i="20"/>
  <c r="H11" i="20" s="1"/>
  <c r="I11" i="20"/>
  <c r="J11" i="20" s="1"/>
  <c r="K11" i="20" s="1"/>
  <c r="L11" i="20" s="1"/>
  <c r="M11" i="20" s="1"/>
  <c r="N11" i="20" s="1"/>
  <c r="O11" i="20" s="1"/>
  <c r="P11" i="20" s="1"/>
  <c r="Q11" i="20" s="1"/>
  <c r="R11" i="20" s="1"/>
  <c r="S11" i="20" s="1"/>
  <c r="T11" i="20" s="1"/>
  <c r="U11" i="20" s="1"/>
  <c r="V11" i="20" s="1"/>
  <c r="W11" i="20" s="1"/>
  <c r="X11" i="20" s="1"/>
  <c r="Y11" i="20" s="1"/>
  <c r="Z11" i="20" s="1"/>
  <c r="AA11" i="20" s="1"/>
  <c r="AB11" i="20" s="1"/>
  <c r="AC11" i="20" s="1"/>
  <c r="AD11" i="20" s="1"/>
  <c r="AE11" i="20" s="1"/>
  <c r="AF11" i="20" s="1"/>
  <c r="AG11" i="20" s="1"/>
  <c r="AH11" i="20" s="1"/>
  <c r="AI11" i="20" s="1"/>
  <c r="AJ11" i="20" s="1"/>
  <c r="AK11" i="20" s="1"/>
  <c r="AL11" i="20" s="1"/>
  <c r="AM11" i="20" s="1"/>
  <c r="AN11" i="20" s="1"/>
  <c r="AO11" i="20" s="1"/>
  <c r="AP11" i="20" s="1"/>
  <c r="AQ11" i="20" s="1"/>
  <c r="AR11" i="20" s="1"/>
  <c r="AS11" i="20" s="1"/>
  <c r="AT11" i="20" s="1"/>
  <c r="AU11" i="20" s="1"/>
  <c r="AV11" i="20" s="1"/>
  <c r="AW11" i="20" s="1"/>
  <c r="AX11" i="20" s="1"/>
  <c r="AY11" i="20" s="1"/>
  <c r="AZ11" i="20" s="1"/>
  <c r="BA11" i="20" s="1"/>
  <c r="BB11" i="20" s="1"/>
  <c r="BC11" i="20" s="1"/>
  <c r="BD11" i="20" s="1"/>
  <c r="BE11" i="20" s="1"/>
  <c r="BF11" i="20" s="1"/>
  <c r="BG11" i="20" s="1"/>
  <c r="BH11" i="20" s="1"/>
  <c r="BI11" i="20" s="1"/>
  <c r="BJ11" i="20" s="1"/>
  <c r="BK11" i="20" s="1"/>
  <c r="BL11" i="20" s="1"/>
  <c r="BM11" i="20" s="1"/>
  <c r="BN11" i="20" s="1"/>
  <c r="BO11" i="20" s="1"/>
  <c r="BP11" i="20" s="1"/>
  <c r="BQ11" i="20" s="1"/>
  <c r="BR11" i="20" s="1"/>
  <c r="BS11" i="20" s="1"/>
  <c r="BT11" i="20" s="1"/>
  <c r="BU11" i="20" s="1"/>
  <c r="BV11" i="20" s="1"/>
  <c r="BW11" i="20" s="1"/>
  <c r="BX11" i="20" s="1"/>
  <c r="G12" i="20"/>
  <c r="H12" i="20" s="1"/>
  <c r="I12" i="20" s="1"/>
  <c r="J12" i="20" s="1"/>
  <c r="K12" i="20" s="1"/>
  <c r="L12" i="20" s="1"/>
  <c r="M12" i="20" s="1"/>
  <c r="N12" i="20" s="1"/>
  <c r="O12" i="20" s="1"/>
  <c r="P12" i="20" s="1"/>
  <c r="Q12" i="20" s="1"/>
  <c r="R12" i="20" s="1"/>
  <c r="S12" i="20" s="1"/>
  <c r="T12" i="20" s="1"/>
  <c r="U12" i="20" s="1"/>
  <c r="V12" i="20" s="1"/>
  <c r="W12" i="20" s="1"/>
  <c r="X12" i="20" s="1"/>
  <c r="Y12" i="20" s="1"/>
  <c r="Z12" i="20" s="1"/>
  <c r="AA12" i="20" s="1"/>
  <c r="AB12" i="20" s="1"/>
  <c r="AC12" i="20" s="1"/>
  <c r="AD12" i="20" s="1"/>
  <c r="AE12" i="20" s="1"/>
  <c r="AF12" i="20" s="1"/>
  <c r="AG12" i="20" s="1"/>
  <c r="AH12" i="20" s="1"/>
  <c r="AI12" i="20" s="1"/>
  <c r="AJ12" i="20" s="1"/>
  <c r="AK12" i="20" s="1"/>
  <c r="AL12" i="20" s="1"/>
  <c r="AM12" i="20" s="1"/>
  <c r="AN12" i="20" s="1"/>
  <c r="AO12" i="20" s="1"/>
  <c r="AP12" i="20" s="1"/>
  <c r="AQ12" i="20" s="1"/>
  <c r="AR12" i="20" s="1"/>
  <c r="AS12" i="20" s="1"/>
  <c r="AT12" i="20" s="1"/>
  <c r="AU12" i="20" s="1"/>
  <c r="AV12" i="20" s="1"/>
  <c r="AW12" i="20" s="1"/>
  <c r="AX12" i="20" s="1"/>
  <c r="AY12" i="20" s="1"/>
  <c r="AZ12" i="20" s="1"/>
  <c r="BA12" i="20" s="1"/>
  <c r="BB12" i="20" s="1"/>
  <c r="BC12" i="20" s="1"/>
  <c r="BD12" i="20" s="1"/>
  <c r="BE12" i="20" s="1"/>
  <c r="BF12" i="20" s="1"/>
  <c r="BG12" i="20" s="1"/>
  <c r="BH12" i="20" s="1"/>
  <c r="BI12" i="20" s="1"/>
  <c r="BJ12" i="20" s="1"/>
  <c r="BK12" i="20" s="1"/>
  <c r="BL12" i="20" s="1"/>
  <c r="BM12" i="20" s="1"/>
  <c r="BN12" i="20" s="1"/>
  <c r="BO12" i="20" s="1"/>
  <c r="BP12" i="20" s="1"/>
  <c r="BQ12" i="20" s="1"/>
  <c r="BR12" i="20" s="1"/>
  <c r="BS12" i="20" s="1"/>
  <c r="BT12" i="20" s="1"/>
  <c r="BU12" i="20" s="1"/>
  <c r="BV12" i="20" s="1"/>
  <c r="BW12" i="20" s="1"/>
  <c r="BX12" i="20" s="1"/>
  <c r="BU48" i="15"/>
  <c r="BV48" i="15" s="1"/>
  <c r="BW48" i="15" s="1"/>
  <c r="BX48" i="15" s="1"/>
  <c r="BY48" i="15" s="1"/>
  <c r="BU47" i="15"/>
  <c r="BV47" i="15" s="1"/>
  <c r="BW47" i="15" s="1"/>
  <c r="BX47" i="15" s="1"/>
  <c r="BY47" i="15" s="1"/>
  <c r="BU46" i="15"/>
  <c r="BV46" i="15" s="1"/>
  <c r="BW46" i="15" s="1"/>
  <c r="BX46" i="15" s="1"/>
  <c r="BY46" i="15" s="1"/>
  <c r="BU45" i="15"/>
  <c r="BV45" i="15" s="1"/>
  <c r="BW45" i="15" s="1"/>
  <c r="BX45" i="15" s="1"/>
  <c r="BY45" i="15" s="1"/>
  <c r="BV44" i="15"/>
  <c r="BW44" i="15" s="1"/>
  <c r="BX44" i="15" s="1"/>
  <c r="BY44" i="15" s="1"/>
  <c r="BU44" i="15"/>
  <c r="BU43" i="15"/>
  <c r="BV43" i="15" s="1"/>
  <c r="BW43" i="15" s="1"/>
  <c r="BX43" i="15" s="1"/>
  <c r="BY43" i="15" s="1"/>
  <c r="BU42" i="15"/>
  <c r="BV42" i="15" s="1"/>
  <c r="BW42" i="15" s="1"/>
  <c r="BX42" i="15" s="1"/>
  <c r="BY42" i="15" s="1"/>
  <c r="BU41" i="15"/>
  <c r="BV41" i="15" s="1"/>
  <c r="BW41" i="15" s="1"/>
  <c r="BX41" i="15" s="1"/>
  <c r="BY41" i="15" s="1"/>
  <c r="BV40" i="15"/>
  <c r="BW40" i="15" s="1"/>
  <c r="BX40" i="15" s="1"/>
  <c r="BY40" i="15" s="1"/>
  <c r="BU40" i="15"/>
  <c r="BU39" i="15"/>
  <c r="BV39" i="15" s="1"/>
  <c r="BW39" i="15" s="1"/>
  <c r="BX39" i="15" s="1"/>
  <c r="BY39" i="15" s="1"/>
  <c r="BU38" i="15"/>
  <c r="BV38" i="15" s="1"/>
  <c r="BW38" i="15" s="1"/>
  <c r="BX38" i="15" s="1"/>
  <c r="BY38" i="15" s="1"/>
  <c r="BU37" i="15"/>
  <c r="BV37" i="15" s="1"/>
  <c r="BW37" i="15" s="1"/>
  <c r="BX37" i="15" s="1"/>
  <c r="BY37" i="15" s="1"/>
  <c r="BV36" i="15"/>
  <c r="BW36" i="15" s="1"/>
  <c r="BX36" i="15" s="1"/>
  <c r="BY36" i="15" s="1"/>
  <c r="BU36" i="15"/>
  <c r="BU35" i="15"/>
  <c r="BV35" i="15" s="1"/>
  <c r="BW35" i="15" s="1"/>
  <c r="BX35" i="15" s="1"/>
  <c r="BY35" i="15" s="1"/>
  <c r="BU34" i="15"/>
  <c r="BV34" i="15" s="1"/>
  <c r="BW34" i="15" s="1"/>
  <c r="BX34" i="15" s="1"/>
  <c r="BY34" i="15" s="1"/>
  <c r="BU33" i="15"/>
  <c r="BV33" i="15" s="1"/>
  <c r="BW33" i="15" s="1"/>
  <c r="BX33" i="15" s="1"/>
  <c r="BY33" i="15" s="1"/>
  <c r="BU32" i="15"/>
  <c r="BV32" i="15" s="1"/>
  <c r="BW32" i="15" s="1"/>
  <c r="BX32" i="15" s="1"/>
  <c r="BY32" i="15" s="1"/>
  <c r="BU31" i="15"/>
  <c r="BV31" i="15" s="1"/>
  <c r="BW31" i="15" s="1"/>
  <c r="BX31" i="15" s="1"/>
  <c r="BY31" i="15" s="1"/>
  <c r="BU30" i="15"/>
  <c r="BV30" i="15" s="1"/>
  <c r="BW30" i="15" s="1"/>
  <c r="BX30" i="15" s="1"/>
  <c r="BY30" i="15" s="1"/>
  <c r="BU29" i="15"/>
  <c r="BV29" i="15" s="1"/>
  <c r="BW29" i="15" s="1"/>
  <c r="BX29" i="15" s="1"/>
  <c r="BY29" i="15" s="1"/>
  <c r="BV28" i="15"/>
  <c r="BW28" i="15" s="1"/>
  <c r="BX28" i="15" s="1"/>
  <c r="BY28" i="15" s="1"/>
  <c r="BU28" i="15"/>
  <c r="BU27" i="15"/>
  <c r="BV27" i="15" s="1"/>
  <c r="BW27" i="15" s="1"/>
  <c r="BX27" i="15" s="1"/>
  <c r="BY27" i="15" s="1"/>
  <c r="BU26" i="15"/>
  <c r="BV26" i="15" s="1"/>
  <c r="BW26" i="15" s="1"/>
  <c r="BX26" i="15" s="1"/>
  <c r="BY26" i="15" s="1"/>
  <c r="BU25" i="15"/>
  <c r="BV25" i="15" s="1"/>
  <c r="BW25" i="15" s="1"/>
  <c r="BX25" i="15" s="1"/>
  <c r="BY25" i="15" s="1"/>
  <c r="BU24" i="15"/>
  <c r="BV24" i="15" s="1"/>
  <c r="BW24" i="15" s="1"/>
  <c r="BX24" i="15" s="1"/>
  <c r="BY24" i="15" s="1"/>
  <c r="BU23" i="15"/>
  <c r="BV23" i="15" s="1"/>
  <c r="BW23" i="15" s="1"/>
  <c r="BX23" i="15" s="1"/>
  <c r="BY23" i="15" s="1"/>
  <c r="BU22" i="15"/>
  <c r="BV22" i="15" s="1"/>
  <c r="BW22" i="15" s="1"/>
  <c r="BX22" i="15" s="1"/>
  <c r="BY22" i="15" s="1"/>
  <c r="BU21" i="15"/>
  <c r="BV21" i="15" s="1"/>
  <c r="BW21" i="15" s="1"/>
  <c r="BX21" i="15" s="1"/>
  <c r="BY21" i="15" s="1"/>
  <c r="BV20" i="15"/>
  <c r="BW20" i="15" s="1"/>
  <c r="BX20" i="15" s="1"/>
  <c r="BY20" i="15" s="1"/>
  <c r="BU20" i="15"/>
  <c r="BU19" i="15"/>
  <c r="BV19" i="15" s="1"/>
  <c r="BW19" i="15" s="1"/>
  <c r="BX19" i="15" s="1"/>
  <c r="BY19" i="15" s="1"/>
  <c r="BU18" i="15"/>
  <c r="BV18" i="15" s="1"/>
  <c r="BW18" i="15" s="1"/>
  <c r="BX18" i="15" s="1"/>
  <c r="BY18" i="15" s="1"/>
  <c r="BU17" i="15"/>
  <c r="BV17" i="15" s="1"/>
  <c r="BW17" i="15" s="1"/>
  <c r="BX17" i="15" s="1"/>
  <c r="BY17" i="15" s="1"/>
  <c r="BU16" i="15"/>
  <c r="BV16" i="15" s="1"/>
  <c r="BW16" i="15" s="1"/>
  <c r="BX16" i="15" s="1"/>
  <c r="BY16" i="15" s="1"/>
  <c r="BU15" i="15"/>
  <c r="BV15" i="15" s="1"/>
  <c r="BW15" i="15" s="1"/>
  <c r="BX15" i="15" s="1"/>
  <c r="BY15" i="15" s="1"/>
  <c r="BU14" i="15"/>
  <c r="BV14" i="15" s="1"/>
  <c r="BW14" i="15" s="1"/>
  <c r="BX14" i="15" s="1"/>
  <c r="BY14" i="15" s="1"/>
  <c r="BU13" i="15"/>
  <c r="BV13" i="15" s="1"/>
  <c r="BW13" i="15" s="1"/>
  <c r="BX13" i="15" s="1"/>
  <c r="BY13" i="15" s="1"/>
  <c r="BV12" i="15"/>
  <c r="BW12" i="15" s="1"/>
  <c r="BX12" i="15" s="1"/>
  <c r="BY12" i="15" s="1"/>
  <c r="BU12" i="15"/>
  <c r="BU11" i="15"/>
  <c r="BV11" i="15" s="1"/>
  <c r="BW11" i="15" s="1"/>
  <c r="BX11" i="15" s="1"/>
  <c r="BY11" i="15" s="1"/>
  <c r="BU10" i="15"/>
  <c r="BV10" i="15" s="1"/>
  <c r="BW10" i="15" s="1"/>
  <c r="BX10" i="15" s="1"/>
  <c r="BY10" i="15" s="1"/>
  <c r="BU9" i="15"/>
  <c r="BV9" i="15" s="1"/>
  <c r="BW9" i="15" s="1"/>
  <c r="BX9" i="15" s="1"/>
  <c r="BY9" i="15" s="1"/>
  <c r="BL48" i="15"/>
  <c r="BM48" i="15" s="1"/>
  <c r="BN48" i="15" s="1"/>
  <c r="BO48" i="15" s="1"/>
  <c r="BP48" i="15" s="1"/>
  <c r="BQ48" i="15" s="1"/>
  <c r="BR48" i="15" s="1"/>
  <c r="BS48" i="15" s="1"/>
  <c r="BL47" i="15"/>
  <c r="BM47" i="15" s="1"/>
  <c r="BN47" i="15" s="1"/>
  <c r="BO47" i="15" s="1"/>
  <c r="BP47" i="15" s="1"/>
  <c r="BQ47" i="15" s="1"/>
  <c r="BR47" i="15" s="1"/>
  <c r="BS47" i="15" s="1"/>
  <c r="BL46" i="15"/>
  <c r="BM46" i="15" s="1"/>
  <c r="BN46" i="15" s="1"/>
  <c r="BO46" i="15" s="1"/>
  <c r="BP46" i="15" s="1"/>
  <c r="BQ46" i="15" s="1"/>
  <c r="BR46" i="15" s="1"/>
  <c r="BS46" i="15" s="1"/>
  <c r="BL45" i="15"/>
  <c r="BM45" i="15" s="1"/>
  <c r="BN45" i="15" s="1"/>
  <c r="BO45" i="15" s="1"/>
  <c r="BP45" i="15" s="1"/>
  <c r="BQ45" i="15" s="1"/>
  <c r="BR45" i="15" s="1"/>
  <c r="BS45" i="15" s="1"/>
  <c r="BL44" i="15"/>
  <c r="BM44" i="15" s="1"/>
  <c r="BN44" i="15" s="1"/>
  <c r="BO44" i="15" s="1"/>
  <c r="BP44" i="15" s="1"/>
  <c r="BQ44" i="15" s="1"/>
  <c r="BR44" i="15" s="1"/>
  <c r="BS44" i="15" s="1"/>
  <c r="BL43" i="15"/>
  <c r="BM43" i="15" s="1"/>
  <c r="BN43" i="15" s="1"/>
  <c r="BO43" i="15" s="1"/>
  <c r="BP43" i="15" s="1"/>
  <c r="BQ43" i="15" s="1"/>
  <c r="BR43" i="15" s="1"/>
  <c r="BS43" i="15" s="1"/>
  <c r="BL42" i="15"/>
  <c r="BM42" i="15" s="1"/>
  <c r="BN42" i="15" s="1"/>
  <c r="BO42" i="15" s="1"/>
  <c r="BP42" i="15" s="1"/>
  <c r="BQ42" i="15" s="1"/>
  <c r="BR42" i="15" s="1"/>
  <c r="BS42" i="15" s="1"/>
  <c r="BL41" i="15"/>
  <c r="BM41" i="15" s="1"/>
  <c r="BN41" i="15" s="1"/>
  <c r="BO41" i="15" s="1"/>
  <c r="BP41" i="15" s="1"/>
  <c r="BQ41" i="15" s="1"/>
  <c r="BR41" i="15" s="1"/>
  <c r="BS41" i="15" s="1"/>
  <c r="BL40" i="15"/>
  <c r="BM40" i="15" s="1"/>
  <c r="BN40" i="15" s="1"/>
  <c r="BO40" i="15" s="1"/>
  <c r="BP40" i="15" s="1"/>
  <c r="BQ40" i="15" s="1"/>
  <c r="BR40" i="15" s="1"/>
  <c r="BS40" i="15" s="1"/>
  <c r="BL39" i="15"/>
  <c r="BM39" i="15" s="1"/>
  <c r="BN39" i="15" s="1"/>
  <c r="BO39" i="15" s="1"/>
  <c r="BP39" i="15" s="1"/>
  <c r="BQ39" i="15" s="1"/>
  <c r="BR39" i="15" s="1"/>
  <c r="BS39" i="15" s="1"/>
  <c r="BL38" i="15"/>
  <c r="BM38" i="15" s="1"/>
  <c r="BN38" i="15" s="1"/>
  <c r="BO38" i="15" s="1"/>
  <c r="BP38" i="15" s="1"/>
  <c r="BQ38" i="15" s="1"/>
  <c r="BR38" i="15" s="1"/>
  <c r="BS38" i="15" s="1"/>
  <c r="BL37" i="15"/>
  <c r="BM37" i="15" s="1"/>
  <c r="BN37" i="15" s="1"/>
  <c r="BO37" i="15" s="1"/>
  <c r="BP37" i="15" s="1"/>
  <c r="BQ37" i="15" s="1"/>
  <c r="BR37" i="15" s="1"/>
  <c r="BS37" i="15" s="1"/>
  <c r="BL36" i="15"/>
  <c r="BM36" i="15" s="1"/>
  <c r="BN36" i="15" s="1"/>
  <c r="BO36" i="15" s="1"/>
  <c r="BP36" i="15" s="1"/>
  <c r="BQ36" i="15" s="1"/>
  <c r="BR36" i="15" s="1"/>
  <c r="BS36" i="15" s="1"/>
  <c r="BL35" i="15"/>
  <c r="BM35" i="15" s="1"/>
  <c r="BN35" i="15" s="1"/>
  <c r="BO35" i="15" s="1"/>
  <c r="BP35" i="15" s="1"/>
  <c r="BQ35" i="15" s="1"/>
  <c r="BR35" i="15" s="1"/>
  <c r="BS35" i="15" s="1"/>
  <c r="BL34" i="15"/>
  <c r="BM34" i="15" s="1"/>
  <c r="BN34" i="15" s="1"/>
  <c r="BO34" i="15" s="1"/>
  <c r="BP34" i="15" s="1"/>
  <c r="BQ34" i="15" s="1"/>
  <c r="BR34" i="15" s="1"/>
  <c r="BS34" i="15" s="1"/>
  <c r="BL33" i="15"/>
  <c r="BM33" i="15" s="1"/>
  <c r="BN33" i="15" s="1"/>
  <c r="BO33" i="15" s="1"/>
  <c r="BP33" i="15" s="1"/>
  <c r="BQ33" i="15" s="1"/>
  <c r="BR33" i="15" s="1"/>
  <c r="BS33" i="15" s="1"/>
  <c r="BL32" i="15"/>
  <c r="BM32" i="15" s="1"/>
  <c r="BN32" i="15" s="1"/>
  <c r="BO32" i="15" s="1"/>
  <c r="BP32" i="15" s="1"/>
  <c r="BQ32" i="15" s="1"/>
  <c r="BR32" i="15" s="1"/>
  <c r="BS32" i="15" s="1"/>
  <c r="BL31" i="15"/>
  <c r="BM31" i="15" s="1"/>
  <c r="BN31" i="15" s="1"/>
  <c r="BO31" i="15" s="1"/>
  <c r="BP31" i="15" s="1"/>
  <c r="BQ31" i="15" s="1"/>
  <c r="BR31" i="15" s="1"/>
  <c r="BS31" i="15" s="1"/>
  <c r="BL30" i="15"/>
  <c r="BM30" i="15" s="1"/>
  <c r="BN30" i="15" s="1"/>
  <c r="BO30" i="15" s="1"/>
  <c r="BP30" i="15" s="1"/>
  <c r="BQ30" i="15" s="1"/>
  <c r="BR30" i="15" s="1"/>
  <c r="BS30" i="15" s="1"/>
  <c r="BL29" i="15"/>
  <c r="BM29" i="15" s="1"/>
  <c r="BN29" i="15" s="1"/>
  <c r="BO29" i="15" s="1"/>
  <c r="BP29" i="15" s="1"/>
  <c r="BQ29" i="15" s="1"/>
  <c r="BR29" i="15" s="1"/>
  <c r="BS29" i="15" s="1"/>
  <c r="BL28" i="15"/>
  <c r="BM28" i="15" s="1"/>
  <c r="BN28" i="15" s="1"/>
  <c r="BO28" i="15" s="1"/>
  <c r="BP28" i="15" s="1"/>
  <c r="BQ28" i="15" s="1"/>
  <c r="BR28" i="15" s="1"/>
  <c r="BS28" i="15" s="1"/>
  <c r="BL27" i="15"/>
  <c r="BM27" i="15" s="1"/>
  <c r="BN27" i="15" s="1"/>
  <c r="BO27" i="15" s="1"/>
  <c r="BP27" i="15" s="1"/>
  <c r="BQ27" i="15" s="1"/>
  <c r="BR27" i="15" s="1"/>
  <c r="BS27" i="15" s="1"/>
  <c r="BL26" i="15"/>
  <c r="BM26" i="15" s="1"/>
  <c r="BN26" i="15" s="1"/>
  <c r="BO26" i="15" s="1"/>
  <c r="BP26" i="15" s="1"/>
  <c r="BQ26" i="15" s="1"/>
  <c r="BR26" i="15" s="1"/>
  <c r="BS26" i="15" s="1"/>
  <c r="BL25" i="15"/>
  <c r="BM25" i="15" s="1"/>
  <c r="BN25" i="15" s="1"/>
  <c r="BO25" i="15" s="1"/>
  <c r="BP25" i="15" s="1"/>
  <c r="BQ25" i="15" s="1"/>
  <c r="BR25" i="15" s="1"/>
  <c r="BS25" i="15" s="1"/>
  <c r="BL24" i="15"/>
  <c r="BM24" i="15" s="1"/>
  <c r="BN24" i="15" s="1"/>
  <c r="BO24" i="15" s="1"/>
  <c r="BP24" i="15" s="1"/>
  <c r="BQ24" i="15" s="1"/>
  <c r="BR24" i="15" s="1"/>
  <c r="BS24" i="15" s="1"/>
  <c r="BL23" i="15"/>
  <c r="BM23" i="15" s="1"/>
  <c r="BN23" i="15" s="1"/>
  <c r="BO23" i="15" s="1"/>
  <c r="BP23" i="15" s="1"/>
  <c r="BQ23" i="15" s="1"/>
  <c r="BR23" i="15" s="1"/>
  <c r="BS23" i="15" s="1"/>
  <c r="BL22" i="15"/>
  <c r="BM22" i="15" s="1"/>
  <c r="BN22" i="15" s="1"/>
  <c r="BO22" i="15" s="1"/>
  <c r="BP22" i="15" s="1"/>
  <c r="BQ22" i="15" s="1"/>
  <c r="BR22" i="15" s="1"/>
  <c r="BS22" i="15" s="1"/>
  <c r="BL21" i="15"/>
  <c r="BM21" i="15" s="1"/>
  <c r="BN21" i="15" s="1"/>
  <c r="BO21" i="15" s="1"/>
  <c r="BP21" i="15" s="1"/>
  <c r="BQ21" i="15" s="1"/>
  <c r="BR21" i="15" s="1"/>
  <c r="BS21" i="15" s="1"/>
  <c r="BL20" i="15"/>
  <c r="BM20" i="15" s="1"/>
  <c r="BN20" i="15" s="1"/>
  <c r="BO20" i="15" s="1"/>
  <c r="BP20" i="15" s="1"/>
  <c r="BQ20" i="15" s="1"/>
  <c r="BR20" i="15" s="1"/>
  <c r="BS20" i="15" s="1"/>
  <c r="BL19" i="15"/>
  <c r="BM19" i="15" s="1"/>
  <c r="BN19" i="15" s="1"/>
  <c r="BO19" i="15" s="1"/>
  <c r="BP19" i="15" s="1"/>
  <c r="BQ19" i="15" s="1"/>
  <c r="BR19" i="15" s="1"/>
  <c r="BS19" i="15" s="1"/>
  <c r="BL18" i="15"/>
  <c r="BM18" i="15" s="1"/>
  <c r="BN18" i="15" s="1"/>
  <c r="BO18" i="15" s="1"/>
  <c r="BP18" i="15" s="1"/>
  <c r="BQ18" i="15" s="1"/>
  <c r="BR18" i="15" s="1"/>
  <c r="BS18" i="15" s="1"/>
  <c r="BL17" i="15"/>
  <c r="BM17" i="15" s="1"/>
  <c r="BN17" i="15" s="1"/>
  <c r="BO17" i="15" s="1"/>
  <c r="BP17" i="15" s="1"/>
  <c r="BQ17" i="15" s="1"/>
  <c r="BR17" i="15" s="1"/>
  <c r="BS17" i="15" s="1"/>
  <c r="BL16" i="15"/>
  <c r="BM16" i="15" s="1"/>
  <c r="BN16" i="15" s="1"/>
  <c r="BO16" i="15" s="1"/>
  <c r="BP16" i="15" s="1"/>
  <c r="BQ16" i="15" s="1"/>
  <c r="BR16" i="15" s="1"/>
  <c r="BS16" i="15" s="1"/>
  <c r="BL15" i="15"/>
  <c r="BM15" i="15" s="1"/>
  <c r="BN15" i="15" s="1"/>
  <c r="BO15" i="15" s="1"/>
  <c r="BP15" i="15" s="1"/>
  <c r="BQ15" i="15" s="1"/>
  <c r="BR15" i="15" s="1"/>
  <c r="BS15" i="15" s="1"/>
  <c r="BL14" i="15"/>
  <c r="BM14" i="15" s="1"/>
  <c r="BN14" i="15" s="1"/>
  <c r="BO14" i="15" s="1"/>
  <c r="BP14" i="15" s="1"/>
  <c r="BQ14" i="15" s="1"/>
  <c r="BR14" i="15" s="1"/>
  <c r="BS14" i="15" s="1"/>
  <c r="BL13" i="15"/>
  <c r="BM13" i="15" s="1"/>
  <c r="BN13" i="15" s="1"/>
  <c r="BO13" i="15" s="1"/>
  <c r="BP13" i="15" s="1"/>
  <c r="BQ13" i="15" s="1"/>
  <c r="BR13" i="15" s="1"/>
  <c r="BS13" i="15" s="1"/>
  <c r="BL12" i="15"/>
  <c r="BM12" i="15" s="1"/>
  <c r="BN12" i="15" s="1"/>
  <c r="BO12" i="15" s="1"/>
  <c r="BP12" i="15" s="1"/>
  <c r="BQ12" i="15" s="1"/>
  <c r="BR12" i="15" s="1"/>
  <c r="BS12" i="15" s="1"/>
  <c r="BL11" i="15"/>
  <c r="BM11" i="15" s="1"/>
  <c r="BN11" i="15" s="1"/>
  <c r="BO11" i="15" s="1"/>
  <c r="BP11" i="15" s="1"/>
  <c r="BQ11" i="15" s="1"/>
  <c r="BR11" i="15" s="1"/>
  <c r="BS11" i="15" s="1"/>
  <c r="BL10" i="15"/>
  <c r="BM10" i="15" s="1"/>
  <c r="BN10" i="15" s="1"/>
  <c r="BO10" i="15" s="1"/>
  <c r="BP10" i="15" s="1"/>
  <c r="BQ10" i="15" s="1"/>
  <c r="BR10" i="15" s="1"/>
  <c r="BS10" i="15" s="1"/>
  <c r="BL9" i="15"/>
  <c r="BM9" i="15" s="1"/>
  <c r="BN9" i="15" s="1"/>
  <c r="BO9" i="15" s="1"/>
  <c r="BP9" i="15" s="1"/>
  <c r="BQ9" i="15" s="1"/>
  <c r="BR9" i="15" s="1"/>
  <c r="BS9" i="15" s="1"/>
  <c r="BC48" i="15"/>
  <c r="BD48" i="15" s="1"/>
  <c r="BE48" i="15" s="1"/>
  <c r="BF48" i="15" s="1"/>
  <c r="BG48" i="15" s="1"/>
  <c r="BH48" i="15" s="1"/>
  <c r="BI48" i="15" s="1"/>
  <c r="BJ48" i="15" s="1"/>
  <c r="BC47" i="15"/>
  <c r="BD47" i="15" s="1"/>
  <c r="BE47" i="15" s="1"/>
  <c r="BF47" i="15" s="1"/>
  <c r="BG47" i="15" s="1"/>
  <c r="BH47" i="15" s="1"/>
  <c r="BI47" i="15" s="1"/>
  <c r="BJ47" i="15" s="1"/>
  <c r="BD46" i="15"/>
  <c r="BE46" i="15" s="1"/>
  <c r="BF46" i="15" s="1"/>
  <c r="BG46" i="15" s="1"/>
  <c r="BH46" i="15" s="1"/>
  <c r="BI46" i="15" s="1"/>
  <c r="BJ46" i="15" s="1"/>
  <c r="BC46" i="15"/>
  <c r="BC45" i="15"/>
  <c r="BD45" i="15" s="1"/>
  <c r="BE45" i="15" s="1"/>
  <c r="BF45" i="15" s="1"/>
  <c r="BG45" i="15" s="1"/>
  <c r="BH45" i="15" s="1"/>
  <c r="BI45" i="15" s="1"/>
  <c r="BJ45" i="15" s="1"/>
  <c r="BC44" i="15"/>
  <c r="BD44" i="15" s="1"/>
  <c r="BE44" i="15" s="1"/>
  <c r="BF44" i="15" s="1"/>
  <c r="BG44" i="15" s="1"/>
  <c r="BH44" i="15" s="1"/>
  <c r="BI44" i="15" s="1"/>
  <c r="BJ44" i="15" s="1"/>
  <c r="BC43" i="15"/>
  <c r="BD43" i="15" s="1"/>
  <c r="BE43" i="15" s="1"/>
  <c r="BF43" i="15" s="1"/>
  <c r="BG43" i="15" s="1"/>
  <c r="BH43" i="15" s="1"/>
  <c r="BI43" i="15" s="1"/>
  <c r="BJ43" i="15" s="1"/>
  <c r="BC42" i="15"/>
  <c r="BD42" i="15" s="1"/>
  <c r="BE42" i="15" s="1"/>
  <c r="BF42" i="15" s="1"/>
  <c r="BG42" i="15" s="1"/>
  <c r="BH42" i="15" s="1"/>
  <c r="BI42" i="15" s="1"/>
  <c r="BJ42" i="15" s="1"/>
  <c r="BC41" i="15"/>
  <c r="BD41" i="15" s="1"/>
  <c r="BE41" i="15" s="1"/>
  <c r="BF41" i="15" s="1"/>
  <c r="BG41" i="15" s="1"/>
  <c r="BH41" i="15" s="1"/>
  <c r="BI41" i="15" s="1"/>
  <c r="BJ41" i="15" s="1"/>
  <c r="BC40" i="15"/>
  <c r="BD40" i="15" s="1"/>
  <c r="BE40" i="15" s="1"/>
  <c r="BF40" i="15" s="1"/>
  <c r="BG40" i="15" s="1"/>
  <c r="BH40" i="15" s="1"/>
  <c r="BI40" i="15" s="1"/>
  <c r="BJ40" i="15" s="1"/>
  <c r="BC39" i="15"/>
  <c r="BD39" i="15" s="1"/>
  <c r="BE39" i="15" s="1"/>
  <c r="BF39" i="15" s="1"/>
  <c r="BG39" i="15" s="1"/>
  <c r="BH39" i="15" s="1"/>
  <c r="BI39" i="15" s="1"/>
  <c r="BJ39" i="15" s="1"/>
  <c r="BC38" i="15"/>
  <c r="BD38" i="15" s="1"/>
  <c r="BE38" i="15" s="1"/>
  <c r="BF38" i="15" s="1"/>
  <c r="BG38" i="15" s="1"/>
  <c r="BH38" i="15" s="1"/>
  <c r="BI38" i="15" s="1"/>
  <c r="BJ38" i="15" s="1"/>
  <c r="BC37" i="15"/>
  <c r="BD37" i="15" s="1"/>
  <c r="BE37" i="15" s="1"/>
  <c r="BF37" i="15" s="1"/>
  <c r="BG37" i="15" s="1"/>
  <c r="BH37" i="15" s="1"/>
  <c r="BI37" i="15" s="1"/>
  <c r="BJ37" i="15" s="1"/>
  <c r="BC36" i="15"/>
  <c r="BD36" i="15" s="1"/>
  <c r="BE36" i="15" s="1"/>
  <c r="BF36" i="15" s="1"/>
  <c r="BG36" i="15" s="1"/>
  <c r="BH36" i="15" s="1"/>
  <c r="BI36" i="15" s="1"/>
  <c r="BJ36" i="15" s="1"/>
  <c r="BC35" i="15"/>
  <c r="BD35" i="15" s="1"/>
  <c r="BE35" i="15" s="1"/>
  <c r="BF35" i="15" s="1"/>
  <c r="BG35" i="15" s="1"/>
  <c r="BH35" i="15" s="1"/>
  <c r="BI35" i="15" s="1"/>
  <c r="BJ35" i="15" s="1"/>
  <c r="BC34" i="15"/>
  <c r="BD34" i="15" s="1"/>
  <c r="BE34" i="15" s="1"/>
  <c r="BF34" i="15" s="1"/>
  <c r="BG34" i="15" s="1"/>
  <c r="BH34" i="15" s="1"/>
  <c r="BI34" i="15" s="1"/>
  <c r="BJ34" i="15" s="1"/>
  <c r="BC33" i="15"/>
  <c r="BD33" i="15" s="1"/>
  <c r="BE33" i="15" s="1"/>
  <c r="BF33" i="15" s="1"/>
  <c r="BG33" i="15" s="1"/>
  <c r="BH33" i="15" s="1"/>
  <c r="BI33" i="15" s="1"/>
  <c r="BJ33" i="15" s="1"/>
  <c r="BC32" i="15"/>
  <c r="BD32" i="15" s="1"/>
  <c r="BE32" i="15" s="1"/>
  <c r="BF32" i="15" s="1"/>
  <c r="BG32" i="15" s="1"/>
  <c r="BH32" i="15" s="1"/>
  <c r="BI32" i="15" s="1"/>
  <c r="BJ32" i="15" s="1"/>
  <c r="BC31" i="15"/>
  <c r="BD31" i="15" s="1"/>
  <c r="BE31" i="15" s="1"/>
  <c r="BF31" i="15" s="1"/>
  <c r="BG31" i="15" s="1"/>
  <c r="BH31" i="15" s="1"/>
  <c r="BI31" i="15" s="1"/>
  <c r="BJ31" i="15" s="1"/>
  <c r="BC30" i="15"/>
  <c r="BD30" i="15" s="1"/>
  <c r="BE30" i="15" s="1"/>
  <c r="BF30" i="15" s="1"/>
  <c r="BG30" i="15" s="1"/>
  <c r="BH30" i="15" s="1"/>
  <c r="BI30" i="15" s="1"/>
  <c r="BJ30" i="15" s="1"/>
  <c r="BC29" i="15"/>
  <c r="BD29" i="15" s="1"/>
  <c r="BE29" i="15" s="1"/>
  <c r="BF29" i="15" s="1"/>
  <c r="BG29" i="15" s="1"/>
  <c r="BH29" i="15" s="1"/>
  <c r="BI29" i="15" s="1"/>
  <c r="BJ29" i="15" s="1"/>
  <c r="BC28" i="15"/>
  <c r="BD28" i="15" s="1"/>
  <c r="BE28" i="15" s="1"/>
  <c r="BF28" i="15" s="1"/>
  <c r="BG28" i="15" s="1"/>
  <c r="BH28" i="15" s="1"/>
  <c r="BI28" i="15" s="1"/>
  <c r="BJ28" i="15" s="1"/>
  <c r="BC27" i="15"/>
  <c r="BD27" i="15" s="1"/>
  <c r="BE27" i="15" s="1"/>
  <c r="BF27" i="15" s="1"/>
  <c r="BG27" i="15" s="1"/>
  <c r="BH27" i="15" s="1"/>
  <c r="BI27" i="15" s="1"/>
  <c r="BJ27" i="15" s="1"/>
  <c r="BC26" i="15"/>
  <c r="BD26" i="15" s="1"/>
  <c r="BE26" i="15" s="1"/>
  <c r="BF26" i="15" s="1"/>
  <c r="BG26" i="15" s="1"/>
  <c r="BH26" i="15" s="1"/>
  <c r="BI26" i="15" s="1"/>
  <c r="BJ26" i="15" s="1"/>
  <c r="BC25" i="15"/>
  <c r="BD25" i="15" s="1"/>
  <c r="BE25" i="15" s="1"/>
  <c r="BF25" i="15" s="1"/>
  <c r="BG25" i="15" s="1"/>
  <c r="BH25" i="15" s="1"/>
  <c r="BI25" i="15" s="1"/>
  <c r="BJ25" i="15" s="1"/>
  <c r="BC24" i="15"/>
  <c r="BD24" i="15" s="1"/>
  <c r="BE24" i="15" s="1"/>
  <c r="BF24" i="15" s="1"/>
  <c r="BG24" i="15" s="1"/>
  <c r="BH24" i="15" s="1"/>
  <c r="BI24" i="15" s="1"/>
  <c r="BJ24" i="15" s="1"/>
  <c r="BC23" i="15"/>
  <c r="BD23" i="15" s="1"/>
  <c r="BE23" i="15" s="1"/>
  <c r="BF23" i="15" s="1"/>
  <c r="BG23" i="15" s="1"/>
  <c r="BH23" i="15" s="1"/>
  <c r="BI23" i="15" s="1"/>
  <c r="BJ23" i="15" s="1"/>
  <c r="BC22" i="15"/>
  <c r="BD22" i="15" s="1"/>
  <c r="BE22" i="15" s="1"/>
  <c r="BF22" i="15" s="1"/>
  <c r="BG22" i="15" s="1"/>
  <c r="BH22" i="15" s="1"/>
  <c r="BI22" i="15" s="1"/>
  <c r="BJ22" i="15" s="1"/>
  <c r="BC21" i="15"/>
  <c r="BD21" i="15" s="1"/>
  <c r="BE21" i="15" s="1"/>
  <c r="BF21" i="15" s="1"/>
  <c r="BG21" i="15" s="1"/>
  <c r="BH21" i="15" s="1"/>
  <c r="BI21" i="15" s="1"/>
  <c r="BJ21" i="15" s="1"/>
  <c r="BC20" i="15"/>
  <c r="BD20" i="15" s="1"/>
  <c r="BE20" i="15" s="1"/>
  <c r="BF20" i="15" s="1"/>
  <c r="BG20" i="15" s="1"/>
  <c r="BH20" i="15" s="1"/>
  <c r="BI20" i="15" s="1"/>
  <c r="BJ20" i="15" s="1"/>
  <c r="BC19" i="15"/>
  <c r="BD19" i="15" s="1"/>
  <c r="BE19" i="15" s="1"/>
  <c r="BF19" i="15" s="1"/>
  <c r="BG19" i="15" s="1"/>
  <c r="BH19" i="15" s="1"/>
  <c r="BI19" i="15" s="1"/>
  <c r="BJ19" i="15" s="1"/>
  <c r="BC18" i="15"/>
  <c r="BD18" i="15" s="1"/>
  <c r="BE18" i="15" s="1"/>
  <c r="BF18" i="15" s="1"/>
  <c r="BG18" i="15" s="1"/>
  <c r="BH18" i="15" s="1"/>
  <c r="BI18" i="15" s="1"/>
  <c r="BJ18" i="15" s="1"/>
  <c r="BC17" i="15"/>
  <c r="BD17" i="15" s="1"/>
  <c r="BE17" i="15" s="1"/>
  <c r="BF17" i="15" s="1"/>
  <c r="BG17" i="15" s="1"/>
  <c r="BH17" i="15" s="1"/>
  <c r="BI17" i="15" s="1"/>
  <c r="BJ17" i="15" s="1"/>
  <c r="BC16" i="15"/>
  <c r="BD16" i="15" s="1"/>
  <c r="BE16" i="15" s="1"/>
  <c r="BF16" i="15" s="1"/>
  <c r="BG16" i="15" s="1"/>
  <c r="BH16" i="15" s="1"/>
  <c r="BI16" i="15" s="1"/>
  <c r="BJ16" i="15" s="1"/>
  <c r="BC15" i="15"/>
  <c r="BD15" i="15" s="1"/>
  <c r="BE15" i="15" s="1"/>
  <c r="BF15" i="15" s="1"/>
  <c r="BG15" i="15" s="1"/>
  <c r="BH15" i="15" s="1"/>
  <c r="BI15" i="15" s="1"/>
  <c r="BJ15" i="15" s="1"/>
  <c r="BC14" i="15"/>
  <c r="BD14" i="15" s="1"/>
  <c r="BE14" i="15" s="1"/>
  <c r="BF14" i="15" s="1"/>
  <c r="BG14" i="15" s="1"/>
  <c r="BH14" i="15" s="1"/>
  <c r="BI14" i="15" s="1"/>
  <c r="BJ14" i="15" s="1"/>
  <c r="BC13" i="15"/>
  <c r="BD13" i="15" s="1"/>
  <c r="BE13" i="15" s="1"/>
  <c r="BF13" i="15" s="1"/>
  <c r="BG13" i="15" s="1"/>
  <c r="BH13" i="15" s="1"/>
  <c r="BI13" i="15" s="1"/>
  <c r="BJ13" i="15" s="1"/>
  <c r="BC12" i="15"/>
  <c r="BD12" i="15" s="1"/>
  <c r="BE12" i="15" s="1"/>
  <c r="BF12" i="15" s="1"/>
  <c r="BG12" i="15" s="1"/>
  <c r="BH12" i="15" s="1"/>
  <c r="BI12" i="15" s="1"/>
  <c r="BJ12" i="15" s="1"/>
  <c r="BC11" i="15"/>
  <c r="BD11" i="15" s="1"/>
  <c r="BE11" i="15" s="1"/>
  <c r="BF11" i="15" s="1"/>
  <c r="BG11" i="15" s="1"/>
  <c r="BH11" i="15" s="1"/>
  <c r="BI11" i="15" s="1"/>
  <c r="BJ11" i="15" s="1"/>
  <c r="BC10" i="15"/>
  <c r="BD10" i="15" s="1"/>
  <c r="BE10" i="15" s="1"/>
  <c r="BF10" i="15" s="1"/>
  <c r="BG10" i="15" s="1"/>
  <c r="BH10" i="15" s="1"/>
  <c r="BI10" i="15" s="1"/>
  <c r="BJ10" i="15" s="1"/>
  <c r="BC9" i="15"/>
  <c r="BD9" i="15" s="1"/>
  <c r="BE9" i="15" s="1"/>
  <c r="BF9" i="15" s="1"/>
  <c r="BG9" i="15" s="1"/>
  <c r="BH9" i="15" s="1"/>
  <c r="BI9" i="15" s="1"/>
  <c r="BJ9" i="15" s="1"/>
  <c r="BA48" i="15"/>
  <c r="BA47" i="15"/>
  <c r="BA46" i="15"/>
  <c r="BA45" i="15"/>
  <c r="BA44" i="15"/>
  <c r="BA43" i="15"/>
  <c r="BA42" i="15"/>
  <c r="BA41" i="15"/>
  <c r="BA40" i="15"/>
  <c r="BA39" i="15"/>
  <c r="BA38" i="15"/>
  <c r="BA37" i="15"/>
  <c r="BA36" i="15"/>
  <c r="BA35" i="15"/>
  <c r="BA34" i="15"/>
  <c r="BA33" i="15"/>
  <c r="BA32" i="15"/>
  <c r="BA31" i="15"/>
  <c r="BA30" i="15"/>
  <c r="BA29" i="15"/>
  <c r="BA28" i="15"/>
  <c r="BA27" i="15"/>
  <c r="BA26" i="15"/>
  <c r="BA25" i="15"/>
  <c r="BA24" i="15"/>
  <c r="BA23" i="15"/>
  <c r="BA22" i="15"/>
  <c r="BA21" i="15"/>
  <c r="BA20" i="15"/>
  <c r="BA19" i="15"/>
  <c r="BA18" i="15"/>
  <c r="BA17" i="15"/>
  <c r="BA16" i="15"/>
  <c r="BA15" i="15"/>
  <c r="BA14" i="15"/>
  <c r="BA13" i="15"/>
  <c r="BA12" i="15"/>
  <c r="BA11" i="15"/>
  <c r="BA10" i="15"/>
  <c r="BA9" i="15"/>
  <c r="AE48" i="15"/>
  <c r="AF48" i="15" s="1"/>
  <c r="AG48" i="15" s="1"/>
  <c r="AH48" i="15" s="1"/>
  <c r="AI48" i="15" s="1"/>
  <c r="AJ48" i="15" s="1"/>
  <c r="AK48" i="15" s="1"/>
  <c r="AL48" i="15" s="1"/>
  <c r="AM48" i="15" s="1"/>
  <c r="AN48" i="15" s="1"/>
  <c r="AO48" i="15" s="1"/>
  <c r="AP48" i="15" s="1"/>
  <c r="AQ48" i="15" s="1"/>
  <c r="AR48" i="15" s="1"/>
  <c r="AS48" i="15" s="1"/>
  <c r="AT48" i="15" s="1"/>
  <c r="AU48" i="15" s="1"/>
  <c r="AV48" i="15" s="1"/>
  <c r="AW48" i="15" s="1"/>
  <c r="AX48" i="15" s="1"/>
  <c r="AY48" i="15" s="1"/>
  <c r="AE47" i="15"/>
  <c r="AF47" i="15" s="1"/>
  <c r="AG47" i="15" s="1"/>
  <c r="AH47" i="15" s="1"/>
  <c r="AI47" i="15" s="1"/>
  <c r="AJ47" i="15" s="1"/>
  <c r="AK47" i="15" s="1"/>
  <c r="AL47" i="15" s="1"/>
  <c r="AM47" i="15" s="1"/>
  <c r="AN47" i="15" s="1"/>
  <c r="AO47" i="15" s="1"/>
  <c r="AP47" i="15" s="1"/>
  <c r="AQ47" i="15" s="1"/>
  <c r="AR47" i="15" s="1"/>
  <c r="AS47" i="15" s="1"/>
  <c r="AT47" i="15" s="1"/>
  <c r="AU47" i="15" s="1"/>
  <c r="AV47" i="15" s="1"/>
  <c r="AW47" i="15" s="1"/>
  <c r="AX47" i="15" s="1"/>
  <c r="AY47" i="15" s="1"/>
  <c r="AE46" i="15"/>
  <c r="AF46" i="15" s="1"/>
  <c r="AG46" i="15" s="1"/>
  <c r="AH46" i="15" s="1"/>
  <c r="AI46" i="15" s="1"/>
  <c r="AJ46" i="15" s="1"/>
  <c r="AK46" i="15" s="1"/>
  <c r="AL46" i="15" s="1"/>
  <c r="AM46" i="15" s="1"/>
  <c r="AN46" i="15" s="1"/>
  <c r="AO46" i="15" s="1"/>
  <c r="AP46" i="15" s="1"/>
  <c r="AQ46" i="15" s="1"/>
  <c r="AR46" i="15" s="1"/>
  <c r="AS46" i="15" s="1"/>
  <c r="AT46" i="15" s="1"/>
  <c r="AU46" i="15" s="1"/>
  <c r="AV46" i="15" s="1"/>
  <c r="AW46" i="15" s="1"/>
  <c r="AX46" i="15" s="1"/>
  <c r="AY46" i="15" s="1"/>
  <c r="AE45" i="15"/>
  <c r="AF45" i="15" s="1"/>
  <c r="AG45" i="15" s="1"/>
  <c r="AH45" i="15" s="1"/>
  <c r="AI45" i="15" s="1"/>
  <c r="AJ45" i="15" s="1"/>
  <c r="AK45" i="15" s="1"/>
  <c r="AL45" i="15" s="1"/>
  <c r="AM45" i="15" s="1"/>
  <c r="AN45" i="15" s="1"/>
  <c r="AO45" i="15" s="1"/>
  <c r="AP45" i="15" s="1"/>
  <c r="AQ45" i="15" s="1"/>
  <c r="AR45" i="15" s="1"/>
  <c r="AS45" i="15" s="1"/>
  <c r="AT45" i="15" s="1"/>
  <c r="AU45" i="15" s="1"/>
  <c r="AV45" i="15" s="1"/>
  <c r="AW45" i="15" s="1"/>
  <c r="AX45" i="15" s="1"/>
  <c r="AY45" i="15" s="1"/>
  <c r="AN44" i="15"/>
  <c r="AO44" i="15" s="1"/>
  <c r="AP44" i="15" s="1"/>
  <c r="AQ44" i="15" s="1"/>
  <c r="AR44" i="15" s="1"/>
  <c r="AS44" i="15" s="1"/>
  <c r="AT44" i="15" s="1"/>
  <c r="AU44" i="15" s="1"/>
  <c r="AV44" i="15" s="1"/>
  <c r="AW44" i="15" s="1"/>
  <c r="AX44" i="15" s="1"/>
  <c r="AY44" i="15" s="1"/>
  <c r="AF44" i="15"/>
  <c r="AG44" i="15" s="1"/>
  <c r="AH44" i="15" s="1"/>
  <c r="AI44" i="15" s="1"/>
  <c r="AJ44" i="15" s="1"/>
  <c r="AK44" i="15" s="1"/>
  <c r="AL44" i="15" s="1"/>
  <c r="AM44" i="15" s="1"/>
  <c r="AE44" i="15"/>
  <c r="AE43" i="15"/>
  <c r="AF43" i="15" s="1"/>
  <c r="AG43" i="15" s="1"/>
  <c r="AH43" i="15" s="1"/>
  <c r="AI43" i="15" s="1"/>
  <c r="AJ43" i="15" s="1"/>
  <c r="AK43" i="15" s="1"/>
  <c r="AL43" i="15" s="1"/>
  <c r="AM43" i="15" s="1"/>
  <c r="AN43" i="15" s="1"/>
  <c r="AO43" i="15" s="1"/>
  <c r="AP43" i="15" s="1"/>
  <c r="AQ43" i="15" s="1"/>
  <c r="AR43" i="15" s="1"/>
  <c r="AS43" i="15" s="1"/>
  <c r="AT43" i="15" s="1"/>
  <c r="AU43" i="15" s="1"/>
  <c r="AV43" i="15" s="1"/>
  <c r="AW43" i="15" s="1"/>
  <c r="AX43" i="15" s="1"/>
  <c r="AY43" i="15" s="1"/>
  <c r="AH42" i="15"/>
  <c r="AI42" i="15" s="1"/>
  <c r="AJ42" i="15" s="1"/>
  <c r="AK42" i="15" s="1"/>
  <c r="AL42" i="15" s="1"/>
  <c r="AM42" i="15" s="1"/>
  <c r="AN42" i="15" s="1"/>
  <c r="AO42" i="15" s="1"/>
  <c r="AP42" i="15" s="1"/>
  <c r="AQ42" i="15" s="1"/>
  <c r="AR42" i="15" s="1"/>
  <c r="AS42" i="15" s="1"/>
  <c r="AT42" i="15" s="1"/>
  <c r="AU42" i="15" s="1"/>
  <c r="AV42" i="15" s="1"/>
  <c r="AW42" i="15" s="1"/>
  <c r="AX42" i="15" s="1"/>
  <c r="AY42" i="15" s="1"/>
  <c r="AE42" i="15"/>
  <c r="AF42" i="15" s="1"/>
  <c r="AG42" i="15" s="1"/>
  <c r="AE41" i="15"/>
  <c r="AF41" i="15" s="1"/>
  <c r="AG41" i="15" s="1"/>
  <c r="AH41" i="15" s="1"/>
  <c r="AI41" i="15" s="1"/>
  <c r="AJ41" i="15" s="1"/>
  <c r="AK41" i="15" s="1"/>
  <c r="AL41" i="15" s="1"/>
  <c r="AM41" i="15" s="1"/>
  <c r="AN41" i="15" s="1"/>
  <c r="AO41" i="15" s="1"/>
  <c r="AP41" i="15" s="1"/>
  <c r="AQ41" i="15" s="1"/>
  <c r="AR41" i="15" s="1"/>
  <c r="AS41" i="15" s="1"/>
  <c r="AT41" i="15" s="1"/>
  <c r="AU41" i="15" s="1"/>
  <c r="AV41" i="15" s="1"/>
  <c r="AW41" i="15" s="1"/>
  <c r="AX41" i="15" s="1"/>
  <c r="AY41" i="15" s="1"/>
  <c r="AF40" i="15"/>
  <c r="AG40" i="15" s="1"/>
  <c r="AH40" i="15" s="1"/>
  <c r="AI40" i="15" s="1"/>
  <c r="AJ40" i="15" s="1"/>
  <c r="AK40" i="15" s="1"/>
  <c r="AL40" i="15" s="1"/>
  <c r="AM40" i="15" s="1"/>
  <c r="AN40" i="15" s="1"/>
  <c r="AO40" i="15" s="1"/>
  <c r="AP40" i="15" s="1"/>
  <c r="AQ40" i="15" s="1"/>
  <c r="AR40" i="15" s="1"/>
  <c r="AS40" i="15" s="1"/>
  <c r="AT40" i="15" s="1"/>
  <c r="AU40" i="15" s="1"/>
  <c r="AV40" i="15" s="1"/>
  <c r="AW40" i="15" s="1"/>
  <c r="AX40" i="15" s="1"/>
  <c r="AY40" i="15" s="1"/>
  <c r="AE40" i="15"/>
  <c r="AE39" i="15"/>
  <c r="AF39" i="15" s="1"/>
  <c r="AG39" i="15" s="1"/>
  <c r="AH39" i="15" s="1"/>
  <c r="AI39" i="15" s="1"/>
  <c r="AJ39" i="15" s="1"/>
  <c r="AK39" i="15" s="1"/>
  <c r="AL39" i="15" s="1"/>
  <c r="AM39" i="15" s="1"/>
  <c r="AN39" i="15" s="1"/>
  <c r="AO39" i="15" s="1"/>
  <c r="AP39" i="15" s="1"/>
  <c r="AQ39" i="15" s="1"/>
  <c r="AR39" i="15" s="1"/>
  <c r="AS39" i="15" s="1"/>
  <c r="AT39" i="15" s="1"/>
  <c r="AU39" i="15" s="1"/>
  <c r="AV39" i="15" s="1"/>
  <c r="AW39" i="15" s="1"/>
  <c r="AX39" i="15" s="1"/>
  <c r="AY39" i="15" s="1"/>
  <c r="AE38" i="15"/>
  <c r="AF38" i="15" s="1"/>
  <c r="AG38" i="15" s="1"/>
  <c r="AH38" i="15" s="1"/>
  <c r="AI38" i="15" s="1"/>
  <c r="AJ38" i="15" s="1"/>
  <c r="AK38" i="15" s="1"/>
  <c r="AL38" i="15" s="1"/>
  <c r="AM38" i="15" s="1"/>
  <c r="AN38" i="15" s="1"/>
  <c r="AO38" i="15" s="1"/>
  <c r="AP38" i="15" s="1"/>
  <c r="AQ38" i="15" s="1"/>
  <c r="AR38" i="15" s="1"/>
  <c r="AS38" i="15" s="1"/>
  <c r="AT38" i="15" s="1"/>
  <c r="AU38" i="15" s="1"/>
  <c r="AV38" i="15" s="1"/>
  <c r="AW38" i="15" s="1"/>
  <c r="AX38" i="15" s="1"/>
  <c r="AY38" i="15" s="1"/>
  <c r="AE37" i="15"/>
  <c r="AF37" i="15" s="1"/>
  <c r="AG37" i="15" s="1"/>
  <c r="AH37" i="15" s="1"/>
  <c r="AI37" i="15" s="1"/>
  <c r="AJ37" i="15" s="1"/>
  <c r="AK37" i="15" s="1"/>
  <c r="AL37" i="15" s="1"/>
  <c r="AM37" i="15" s="1"/>
  <c r="AN37" i="15" s="1"/>
  <c r="AO37" i="15" s="1"/>
  <c r="AP37" i="15" s="1"/>
  <c r="AQ37" i="15" s="1"/>
  <c r="AR37" i="15" s="1"/>
  <c r="AS37" i="15" s="1"/>
  <c r="AT37" i="15" s="1"/>
  <c r="AU37" i="15" s="1"/>
  <c r="AV37" i="15" s="1"/>
  <c r="AW37" i="15" s="1"/>
  <c r="AX37" i="15" s="1"/>
  <c r="AY37" i="15" s="1"/>
  <c r="AF36" i="15"/>
  <c r="AG36" i="15" s="1"/>
  <c r="AH36" i="15" s="1"/>
  <c r="AI36" i="15" s="1"/>
  <c r="AJ36" i="15" s="1"/>
  <c r="AK36" i="15" s="1"/>
  <c r="AL36" i="15" s="1"/>
  <c r="AM36" i="15" s="1"/>
  <c r="AN36" i="15" s="1"/>
  <c r="AO36" i="15" s="1"/>
  <c r="AP36" i="15" s="1"/>
  <c r="AQ36" i="15" s="1"/>
  <c r="AR36" i="15" s="1"/>
  <c r="AS36" i="15" s="1"/>
  <c r="AT36" i="15" s="1"/>
  <c r="AU36" i="15" s="1"/>
  <c r="AV36" i="15" s="1"/>
  <c r="AW36" i="15" s="1"/>
  <c r="AX36" i="15" s="1"/>
  <c r="AY36" i="15" s="1"/>
  <c r="AE36" i="15"/>
  <c r="AE35" i="15"/>
  <c r="AF35" i="15" s="1"/>
  <c r="AG35" i="15" s="1"/>
  <c r="AH35" i="15" s="1"/>
  <c r="AI35" i="15" s="1"/>
  <c r="AJ35" i="15" s="1"/>
  <c r="AK35" i="15" s="1"/>
  <c r="AL35" i="15" s="1"/>
  <c r="AM35" i="15" s="1"/>
  <c r="AN35" i="15" s="1"/>
  <c r="AO35" i="15" s="1"/>
  <c r="AP35" i="15" s="1"/>
  <c r="AQ35" i="15" s="1"/>
  <c r="AR35" i="15" s="1"/>
  <c r="AS35" i="15" s="1"/>
  <c r="AT35" i="15" s="1"/>
  <c r="AU35" i="15" s="1"/>
  <c r="AV35" i="15" s="1"/>
  <c r="AW35" i="15" s="1"/>
  <c r="AX35" i="15" s="1"/>
  <c r="AY35" i="15" s="1"/>
  <c r="AE34" i="15"/>
  <c r="AF34" i="15" s="1"/>
  <c r="AG34" i="15" s="1"/>
  <c r="AH34" i="15" s="1"/>
  <c r="AI34" i="15" s="1"/>
  <c r="AJ34" i="15" s="1"/>
  <c r="AK34" i="15" s="1"/>
  <c r="AL34" i="15" s="1"/>
  <c r="AM34" i="15" s="1"/>
  <c r="AN34" i="15" s="1"/>
  <c r="AO34" i="15" s="1"/>
  <c r="AP34" i="15" s="1"/>
  <c r="AQ34" i="15" s="1"/>
  <c r="AR34" i="15" s="1"/>
  <c r="AS34" i="15" s="1"/>
  <c r="AT34" i="15" s="1"/>
  <c r="AU34" i="15" s="1"/>
  <c r="AV34" i="15" s="1"/>
  <c r="AW34" i="15" s="1"/>
  <c r="AX34" i="15" s="1"/>
  <c r="AY34" i="15" s="1"/>
  <c r="AM33" i="15"/>
  <c r="AN33" i="15" s="1"/>
  <c r="AO33" i="15" s="1"/>
  <c r="AP33" i="15" s="1"/>
  <c r="AQ33" i="15" s="1"/>
  <c r="AR33" i="15" s="1"/>
  <c r="AS33" i="15" s="1"/>
  <c r="AT33" i="15" s="1"/>
  <c r="AU33" i="15" s="1"/>
  <c r="AV33" i="15" s="1"/>
  <c r="AW33" i="15" s="1"/>
  <c r="AX33" i="15" s="1"/>
  <c r="AY33" i="15" s="1"/>
  <c r="AE33" i="15"/>
  <c r="AF33" i="15" s="1"/>
  <c r="AG33" i="15" s="1"/>
  <c r="AH33" i="15" s="1"/>
  <c r="AI33" i="15" s="1"/>
  <c r="AJ33" i="15" s="1"/>
  <c r="AK33" i="15" s="1"/>
  <c r="AL33" i="15" s="1"/>
  <c r="AF32" i="15"/>
  <c r="AG32" i="15" s="1"/>
  <c r="AH32" i="15" s="1"/>
  <c r="AI32" i="15" s="1"/>
  <c r="AJ32" i="15" s="1"/>
  <c r="AK32" i="15" s="1"/>
  <c r="AL32" i="15" s="1"/>
  <c r="AM32" i="15" s="1"/>
  <c r="AN32" i="15" s="1"/>
  <c r="AO32" i="15" s="1"/>
  <c r="AP32" i="15" s="1"/>
  <c r="AQ32" i="15" s="1"/>
  <c r="AR32" i="15" s="1"/>
  <c r="AS32" i="15" s="1"/>
  <c r="AT32" i="15" s="1"/>
  <c r="AU32" i="15" s="1"/>
  <c r="AV32" i="15" s="1"/>
  <c r="AW32" i="15" s="1"/>
  <c r="AX32" i="15" s="1"/>
  <c r="AY32" i="15" s="1"/>
  <c r="AE32" i="15"/>
  <c r="AG31" i="15"/>
  <c r="AH31" i="15" s="1"/>
  <c r="AI31" i="15" s="1"/>
  <c r="AJ31" i="15" s="1"/>
  <c r="AK31" i="15" s="1"/>
  <c r="AL31" i="15" s="1"/>
  <c r="AM31" i="15" s="1"/>
  <c r="AN31" i="15" s="1"/>
  <c r="AO31" i="15" s="1"/>
  <c r="AP31" i="15" s="1"/>
  <c r="AQ31" i="15" s="1"/>
  <c r="AR31" i="15" s="1"/>
  <c r="AS31" i="15" s="1"/>
  <c r="AT31" i="15" s="1"/>
  <c r="AU31" i="15" s="1"/>
  <c r="AV31" i="15" s="1"/>
  <c r="AW31" i="15" s="1"/>
  <c r="AX31" i="15" s="1"/>
  <c r="AY31" i="15" s="1"/>
  <c r="AE31" i="15"/>
  <c r="AF31" i="15" s="1"/>
  <c r="AE30" i="15"/>
  <c r="AF30" i="15" s="1"/>
  <c r="AG30" i="15" s="1"/>
  <c r="AH30" i="15" s="1"/>
  <c r="AI30" i="15" s="1"/>
  <c r="AJ30" i="15" s="1"/>
  <c r="AK30" i="15" s="1"/>
  <c r="AL30" i="15" s="1"/>
  <c r="AM30" i="15" s="1"/>
  <c r="AN30" i="15" s="1"/>
  <c r="AO30" i="15" s="1"/>
  <c r="AP30" i="15" s="1"/>
  <c r="AQ30" i="15" s="1"/>
  <c r="AR30" i="15" s="1"/>
  <c r="AS30" i="15" s="1"/>
  <c r="AT30" i="15" s="1"/>
  <c r="AU30" i="15" s="1"/>
  <c r="AV30" i="15" s="1"/>
  <c r="AW30" i="15" s="1"/>
  <c r="AX30" i="15" s="1"/>
  <c r="AY30" i="15" s="1"/>
  <c r="AE29" i="15"/>
  <c r="AF29" i="15" s="1"/>
  <c r="AG29" i="15" s="1"/>
  <c r="AH29" i="15" s="1"/>
  <c r="AI29" i="15" s="1"/>
  <c r="AJ29" i="15" s="1"/>
  <c r="AK29" i="15" s="1"/>
  <c r="AL29" i="15" s="1"/>
  <c r="AM29" i="15" s="1"/>
  <c r="AN29" i="15" s="1"/>
  <c r="AO29" i="15" s="1"/>
  <c r="AP29" i="15" s="1"/>
  <c r="AQ29" i="15" s="1"/>
  <c r="AR29" i="15" s="1"/>
  <c r="AS29" i="15" s="1"/>
  <c r="AT29" i="15" s="1"/>
  <c r="AU29" i="15" s="1"/>
  <c r="AV29" i="15" s="1"/>
  <c r="AW29" i="15" s="1"/>
  <c r="AX29" i="15" s="1"/>
  <c r="AY29" i="15" s="1"/>
  <c r="AF28" i="15"/>
  <c r="AG28" i="15" s="1"/>
  <c r="AH28" i="15" s="1"/>
  <c r="AI28" i="15" s="1"/>
  <c r="AJ28" i="15" s="1"/>
  <c r="AK28" i="15" s="1"/>
  <c r="AL28" i="15" s="1"/>
  <c r="AM28" i="15" s="1"/>
  <c r="AN28" i="15" s="1"/>
  <c r="AO28" i="15" s="1"/>
  <c r="AP28" i="15" s="1"/>
  <c r="AQ28" i="15" s="1"/>
  <c r="AR28" i="15" s="1"/>
  <c r="AS28" i="15" s="1"/>
  <c r="AT28" i="15" s="1"/>
  <c r="AU28" i="15" s="1"/>
  <c r="AV28" i="15" s="1"/>
  <c r="AW28" i="15" s="1"/>
  <c r="AX28" i="15" s="1"/>
  <c r="AY28" i="15" s="1"/>
  <c r="AE28" i="15"/>
  <c r="AE27" i="15"/>
  <c r="AF27" i="15" s="1"/>
  <c r="AG27" i="15" s="1"/>
  <c r="AH27" i="15" s="1"/>
  <c r="AI27" i="15" s="1"/>
  <c r="AJ27" i="15" s="1"/>
  <c r="AK27" i="15" s="1"/>
  <c r="AL27" i="15" s="1"/>
  <c r="AM27" i="15" s="1"/>
  <c r="AN27" i="15" s="1"/>
  <c r="AO27" i="15" s="1"/>
  <c r="AP27" i="15" s="1"/>
  <c r="AQ27" i="15" s="1"/>
  <c r="AR27" i="15" s="1"/>
  <c r="AS27" i="15" s="1"/>
  <c r="AT27" i="15" s="1"/>
  <c r="AU27" i="15" s="1"/>
  <c r="AV27" i="15" s="1"/>
  <c r="AW27" i="15" s="1"/>
  <c r="AX27" i="15" s="1"/>
  <c r="AY27" i="15" s="1"/>
  <c r="AE26" i="15"/>
  <c r="AF26" i="15" s="1"/>
  <c r="AG26" i="15" s="1"/>
  <c r="AH26" i="15" s="1"/>
  <c r="AI26" i="15" s="1"/>
  <c r="AJ26" i="15" s="1"/>
  <c r="AK26" i="15" s="1"/>
  <c r="AL26" i="15" s="1"/>
  <c r="AM26" i="15" s="1"/>
  <c r="AN26" i="15" s="1"/>
  <c r="AO26" i="15" s="1"/>
  <c r="AP26" i="15" s="1"/>
  <c r="AQ26" i="15" s="1"/>
  <c r="AR26" i="15" s="1"/>
  <c r="AS26" i="15" s="1"/>
  <c r="AT26" i="15" s="1"/>
  <c r="AU26" i="15" s="1"/>
  <c r="AV26" i="15" s="1"/>
  <c r="AW26" i="15" s="1"/>
  <c r="AX26" i="15" s="1"/>
  <c r="AY26" i="15" s="1"/>
  <c r="AE25" i="15"/>
  <c r="AF25" i="15" s="1"/>
  <c r="AG25" i="15" s="1"/>
  <c r="AH25" i="15" s="1"/>
  <c r="AI25" i="15" s="1"/>
  <c r="AJ25" i="15" s="1"/>
  <c r="AK25" i="15" s="1"/>
  <c r="AL25" i="15" s="1"/>
  <c r="AM25" i="15" s="1"/>
  <c r="AN25" i="15" s="1"/>
  <c r="AO25" i="15" s="1"/>
  <c r="AP25" i="15" s="1"/>
  <c r="AQ25" i="15" s="1"/>
  <c r="AR25" i="15" s="1"/>
  <c r="AS25" i="15" s="1"/>
  <c r="AT25" i="15" s="1"/>
  <c r="AU25" i="15" s="1"/>
  <c r="AV25" i="15" s="1"/>
  <c r="AW25" i="15" s="1"/>
  <c r="AX25" i="15" s="1"/>
  <c r="AY25" i="15" s="1"/>
  <c r="AJ24" i="15"/>
  <c r="AK24" i="15" s="1"/>
  <c r="AL24" i="15" s="1"/>
  <c r="AM24" i="15" s="1"/>
  <c r="AN24" i="15" s="1"/>
  <c r="AO24" i="15" s="1"/>
  <c r="AP24" i="15" s="1"/>
  <c r="AQ24" i="15" s="1"/>
  <c r="AR24" i="15" s="1"/>
  <c r="AS24" i="15" s="1"/>
  <c r="AT24" i="15" s="1"/>
  <c r="AU24" i="15" s="1"/>
  <c r="AV24" i="15" s="1"/>
  <c r="AW24" i="15" s="1"/>
  <c r="AX24" i="15" s="1"/>
  <c r="AY24" i="15" s="1"/>
  <c r="AF24" i="15"/>
  <c r="AG24" i="15" s="1"/>
  <c r="AH24" i="15" s="1"/>
  <c r="AI24" i="15" s="1"/>
  <c r="AE24" i="15"/>
  <c r="AE23" i="15"/>
  <c r="AF23" i="15" s="1"/>
  <c r="AG23" i="15" s="1"/>
  <c r="AH23" i="15" s="1"/>
  <c r="AI23" i="15" s="1"/>
  <c r="AJ23" i="15" s="1"/>
  <c r="AK23" i="15" s="1"/>
  <c r="AL23" i="15" s="1"/>
  <c r="AM23" i="15" s="1"/>
  <c r="AN23" i="15" s="1"/>
  <c r="AO23" i="15" s="1"/>
  <c r="AP23" i="15" s="1"/>
  <c r="AQ23" i="15" s="1"/>
  <c r="AR23" i="15" s="1"/>
  <c r="AS23" i="15" s="1"/>
  <c r="AT23" i="15" s="1"/>
  <c r="AU23" i="15" s="1"/>
  <c r="AV23" i="15" s="1"/>
  <c r="AW23" i="15" s="1"/>
  <c r="AX23" i="15" s="1"/>
  <c r="AY23" i="15" s="1"/>
  <c r="AL22" i="15"/>
  <c r="AM22" i="15" s="1"/>
  <c r="AN22" i="15" s="1"/>
  <c r="AO22" i="15" s="1"/>
  <c r="AP22" i="15" s="1"/>
  <c r="AQ22" i="15" s="1"/>
  <c r="AR22" i="15" s="1"/>
  <c r="AS22" i="15" s="1"/>
  <c r="AT22" i="15" s="1"/>
  <c r="AU22" i="15" s="1"/>
  <c r="AV22" i="15" s="1"/>
  <c r="AW22" i="15" s="1"/>
  <c r="AX22" i="15" s="1"/>
  <c r="AY22" i="15" s="1"/>
  <c r="AE22" i="15"/>
  <c r="AF22" i="15" s="1"/>
  <c r="AG22" i="15" s="1"/>
  <c r="AH22" i="15" s="1"/>
  <c r="AI22" i="15" s="1"/>
  <c r="AJ22" i="15" s="1"/>
  <c r="AK22" i="15" s="1"/>
  <c r="AE21" i="15"/>
  <c r="AF21" i="15" s="1"/>
  <c r="AG21" i="15" s="1"/>
  <c r="AH21" i="15" s="1"/>
  <c r="AI21" i="15" s="1"/>
  <c r="AJ21" i="15" s="1"/>
  <c r="AK21" i="15" s="1"/>
  <c r="AL21" i="15" s="1"/>
  <c r="AM21" i="15" s="1"/>
  <c r="AN21" i="15" s="1"/>
  <c r="AO21" i="15" s="1"/>
  <c r="AP21" i="15" s="1"/>
  <c r="AQ21" i="15" s="1"/>
  <c r="AR21" i="15" s="1"/>
  <c r="AS21" i="15" s="1"/>
  <c r="AT21" i="15" s="1"/>
  <c r="AU21" i="15" s="1"/>
  <c r="AV21" i="15" s="1"/>
  <c r="AW21" i="15" s="1"/>
  <c r="AX21" i="15" s="1"/>
  <c r="AY21" i="15" s="1"/>
  <c r="AF20" i="15"/>
  <c r="AG20" i="15" s="1"/>
  <c r="AH20" i="15" s="1"/>
  <c r="AI20" i="15" s="1"/>
  <c r="AJ20" i="15" s="1"/>
  <c r="AK20" i="15" s="1"/>
  <c r="AL20" i="15" s="1"/>
  <c r="AM20" i="15" s="1"/>
  <c r="AN20" i="15" s="1"/>
  <c r="AO20" i="15" s="1"/>
  <c r="AP20" i="15" s="1"/>
  <c r="AQ20" i="15" s="1"/>
  <c r="AR20" i="15" s="1"/>
  <c r="AS20" i="15" s="1"/>
  <c r="AT20" i="15" s="1"/>
  <c r="AU20" i="15" s="1"/>
  <c r="AV20" i="15" s="1"/>
  <c r="AW20" i="15" s="1"/>
  <c r="AX20" i="15" s="1"/>
  <c r="AY20" i="15" s="1"/>
  <c r="AE20" i="15"/>
  <c r="AE19" i="15"/>
  <c r="AF19" i="15" s="1"/>
  <c r="AG19" i="15" s="1"/>
  <c r="AH19" i="15" s="1"/>
  <c r="AI19" i="15" s="1"/>
  <c r="AJ19" i="15" s="1"/>
  <c r="AK19" i="15" s="1"/>
  <c r="AL19" i="15" s="1"/>
  <c r="AM19" i="15" s="1"/>
  <c r="AN19" i="15" s="1"/>
  <c r="AO19" i="15" s="1"/>
  <c r="AP19" i="15" s="1"/>
  <c r="AQ19" i="15" s="1"/>
  <c r="AR19" i="15" s="1"/>
  <c r="AS19" i="15" s="1"/>
  <c r="AT19" i="15" s="1"/>
  <c r="AU19" i="15" s="1"/>
  <c r="AV19" i="15" s="1"/>
  <c r="AW19" i="15" s="1"/>
  <c r="AX19" i="15" s="1"/>
  <c r="AY19" i="15" s="1"/>
  <c r="AE18" i="15"/>
  <c r="AF18" i="15" s="1"/>
  <c r="AG18" i="15" s="1"/>
  <c r="AH18" i="15" s="1"/>
  <c r="AI18" i="15" s="1"/>
  <c r="AJ18" i="15" s="1"/>
  <c r="AK18" i="15" s="1"/>
  <c r="AL18" i="15" s="1"/>
  <c r="AM18" i="15" s="1"/>
  <c r="AN18" i="15" s="1"/>
  <c r="AO18" i="15" s="1"/>
  <c r="AP18" i="15" s="1"/>
  <c r="AQ18" i="15" s="1"/>
  <c r="AR18" i="15" s="1"/>
  <c r="AS18" i="15" s="1"/>
  <c r="AT18" i="15" s="1"/>
  <c r="AU18" i="15" s="1"/>
  <c r="AV18" i="15" s="1"/>
  <c r="AW18" i="15" s="1"/>
  <c r="AX18" i="15" s="1"/>
  <c r="AY18" i="15" s="1"/>
  <c r="AE17" i="15"/>
  <c r="AF17" i="15" s="1"/>
  <c r="AG17" i="15" s="1"/>
  <c r="AH17" i="15" s="1"/>
  <c r="AI17" i="15" s="1"/>
  <c r="AJ17" i="15" s="1"/>
  <c r="AK17" i="15" s="1"/>
  <c r="AL17" i="15" s="1"/>
  <c r="AM17" i="15" s="1"/>
  <c r="AN17" i="15" s="1"/>
  <c r="AO17" i="15" s="1"/>
  <c r="AP17" i="15" s="1"/>
  <c r="AQ17" i="15" s="1"/>
  <c r="AR17" i="15" s="1"/>
  <c r="AS17" i="15" s="1"/>
  <c r="AT17" i="15" s="1"/>
  <c r="AU17" i="15" s="1"/>
  <c r="AV17" i="15" s="1"/>
  <c r="AW17" i="15" s="1"/>
  <c r="AX17" i="15" s="1"/>
  <c r="AY17" i="15" s="1"/>
  <c r="AF16" i="15"/>
  <c r="AG16" i="15" s="1"/>
  <c r="AH16" i="15" s="1"/>
  <c r="AI16" i="15" s="1"/>
  <c r="AJ16" i="15" s="1"/>
  <c r="AK16" i="15" s="1"/>
  <c r="AL16" i="15" s="1"/>
  <c r="AM16" i="15" s="1"/>
  <c r="AN16" i="15" s="1"/>
  <c r="AO16" i="15" s="1"/>
  <c r="AP16" i="15" s="1"/>
  <c r="AQ16" i="15" s="1"/>
  <c r="AR16" i="15" s="1"/>
  <c r="AS16" i="15" s="1"/>
  <c r="AT16" i="15" s="1"/>
  <c r="AU16" i="15" s="1"/>
  <c r="AV16" i="15" s="1"/>
  <c r="AW16" i="15" s="1"/>
  <c r="AX16" i="15" s="1"/>
  <c r="AY16" i="15" s="1"/>
  <c r="AE16" i="15"/>
  <c r="AE15" i="15"/>
  <c r="AF15" i="15" s="1"/>
  <c r="AG15" i="15" s="1"/>
  <c r="AH15" i="15" s="1"/>
  <c r="AI15" i="15" s="1"/>
  <c r="AJ15" i="15" s="1"/>
  <c r="AK15" i="15" s="1"/>
  <c r="AL15" i="15" s="1"/>
  <c r="AM15" i="15" s="1"/>
  <c r="AN15" i="15" s="1"/>
  <c r="AO15" i="15" s="1"/>
  <c r="AP15" i="15" s="1"/>
  <c r="AQ15" i="15" s="1"/>
  <c r="AR15" i="15" s="1"/>
  <c r="AS15" i="15" s="1"/>
  <c r="AT15" i="15" s="1"/>
  <c r="AU15" i="15" s="1"/>
  <c r="AV15" i="15" s="1"/>
  <c r="AW15" i="15" s="1"/>
  <c r="AX15" i="15" s="1"/>
  <c r="AY15" i="15" s="1"/>
  <c r="AG14" i="15"/>
  <c r="AH14" i="15" s="1"/>
  <c r="AI14" i="15" s="1"/>
  <c r="AJ14" i="15" s="1"/>
  <c r="AK14" i="15" s="1"/>
  <c r="AL14" i="15" s="1"/>
  <c r="AM14" i="15" s="1"/>
  <c r="AN14" i="15" s="1"/>
  <c r="AO14" i="15" s="1"/>
  <c r="AP14" i="15" s="1"/>
  <c r="AQ14" i="15" s="1"/>
  <c r="AR14" i="15" s="1"/>
  <c r="AS14" i="15" s="1"/>
  <c r="AT14" i="15" s="1"/>
  <c r="AU14" i="15" s="1"/>
  <c r="AV14" i="15" s="1"/>
  <c r="AW14" i="15" s="1"/>
  <c r="AX14" i="15" s="1"/>
  <c r="AY14" i="15" s="1"/>
  <c r="AF14" i="15"/>
  <c r="AE14" i="15"/>
  <c r="AE13" i="15"/>
  <c r="AF13" i="15" s="1"/>
  <c r="AG13" i="15" s="1"/>
  <c r="AH13" i="15" s="1"/>
  <c r="AI13" i="15" s="1"/>
  <c r="AJ13" i="15" s="1"/>
  <c r="AK13" i="15" s="1"/>
  <c r="AL13" i="15" s="1"/>
  <c r="AM13" i="15" s="1"/>
  <c r="AN13" i="15" s="1"/>
  <c r="AO13" i="15" s="1"/>
  <c r="AP13" i="15" s="1"/>
  <c r="AQ13" i="15" s="1"/>
  <c r="AR13" i="15" s="1"/>
  <c r="AS13" i="15" s="1"/>
  <c r="AT13" i="15" s="1"/>
  <c r="AU13" i="15" s="1"/>
  <c r="AV13" i="15" s="1"/>
  <c r="AW13" i="15" s="1"/>
  <c r="AX13" i="15" s="1"/>
  <c r="AY13" i="15" s="1"/>
  <c r="AF12" i="15"/>
  <c r="AG12" i="15" s="1"/>
  <c r="AH12" i="15" s="1"/>
  <c r="AI12" i="15" s="1"/>
  <c r="AJ12" i="15" s="1"/>
  <c r="AK12" i="15" s="1"/>
  <c r="AL12" i="15" s="1"/>
  <c r="AM12" i="15" s="1"/>
  <c r="AN12" i="15" s="1"/>
  <c r="AO12" i="15" s="1"/>
  <c r="AP12" i="15" s="1"/>
  <c r="AQ12" i="15" s="1"/>
  <c r="AR12" i="15" s="1"/>
  <c r="AS12" i="15" s="1"/>
  <c r="AT12" i="15" s="1"/>
  <c r="AU12" i="15" s="1"/>
  <c r="AV12" i="15" s="1"/>
  <c r="AW12" i="15" s="1"/>
  <c r="AX12" i="15" s="1"/>
  <c r="AY12" i="15" s="1"/>
  <c r="AE12" i="15"/>
  <c r="AF11" i="15"/>
  <c r="AG11" i="15" s="1"/>
  <c r="AH11" i="15" s="1"/>
  <c r="AI11" i="15" s="1"/>
  <c r="AJ11" i="15" s="1"/>
  <c r="AK11" i="15" s="1"/>
  <c r="AL11" i="15" s="1"/>
  <c r="AM11" i="15" s="1"/>
  <c r="AN11" i="15" s="1"/>
  <c r="AO11" i="15" s="1"/>
  <c r="AP11" i="15" s="1"/>
  <c r="AQ11" i="15" s="1"/>
  <c r="AR11" i="15" s="1"/>
  <c r="AS11" i="15" s="1"/>
  <c r="AT11" i="15" s="1"/>
  <c r="AU11" i="15" s="1"/>
  <c r="AV11" i="15" s="1"/>
  <c r="AW11" i="15" s="1"/>
  <c r="AX11" i="15" s="1"/>
  <c r="AY11" i="15" s="1"/>
  <c r="AE11" i="15"/>
  <c r="AE10" i="15"/>
  <c r="AF10" i="15" s="1"/>
  <c r="AG10" i="15" s="1"/>
  <c r="AH10" i="15" s="1"/>
  <c r="AI10" i="15" s="1"/>
  <c r="AJ10" i="15" s="1"/>
  <c r="AK10" i="15" s="1"/>
  <c r="AL10" i="15" s="1"/>
  <c r="AM10" i="15" s="1"/>
  <c r="AN10" i="15" s="1"/>
  <c r="AO10" i="15" s="1"/>
  <c r="AP10" i="15" s="1"/>
  <c r="AQ10" i="15" s="1"/>
  <c r="AR10" i="15" s="1"/>
  <c r="AS10" i="15" s="1"/>
  <c r="AT10" i="15" s="1"/>
  <c r="AU10" i="15" s="1"/>
  <c r="AV10" i="15" s="1"/>
  <c r="AW10" i="15" s="1"/>
  <c r="AX10" i="15" s="1"/>
  <c r="AY10" i="15" s="1"/>
  <c r="AE9" i="15"/>
  <c r="AF9" i="15" s="1"/>
  <c r="AG9" i="15" s="1"/>
  <c r="AH9" i="15" s="1"/>
  <c r="AI9" i="15" s="1"/>
  <c r="AJ9" i="15" s="1"/>
  <c r="AK9" i="15" s="1"/>
  <c r="AL9" i="15" s="1"/>
  <c r="AM9" i="15" s="1"/>
  <c r="AN9" i="15" s="1"/>
  <c r="AO9" i="15" s="1"/>
  <c r="AP9" i="15" s="1"/>
  <c r="AQ9" i="15" s="1"/>
  <c r="AR9" i="15" s="1"/>
  <c r="AS9" i="15" s="1"/>
  <c r="AT9" i="15" s="1"/>
  <c r="AU9" i="15" s="1"/>
  <c r="AV9" i="15" s="1"/>
  <c r="AW9" i="15" s="1"/>
  <c r="AX9" i="15" s="1"/>
  <c r="AY9" i="15" s="1"/>
  <c r="S48" i="15"/>
  <c r="T48" i="15" s="1"/>
  <c r="U48" i="15" s="1"/>
  <c r="V48" i="15" s="1"/>
  <c r="W48" i="15" s="1"/>
  <c r="X48" i="15" s="1"/>
  <c r="Y48" i="15" s="1"/>
  <c r="Z48" i="15" s="1"/>
  <c r="AA48" i="15" s="1"/>
  <c r="AB48" i="15" s="1"/>
  <c r="AC48" i="15" s="1"/>
  <c r="S47" i="15"/>
  <c r="T47" i="15" s="1"/>
  <c r="U47" i="15" s="1"/>
  <c r="V47" i="15" s="1"/>
  <c r="W47" i="15" s="1"/>
  <c r="X47" i="15" s="1"/>
  <c r="Y47" i="15" s="1"/>
  <c r="Z47" i="15" s="1"/>
  <c r="AA47" i="15" s="1"/>
  <c r="AB47" i="15" s="1"/>
  <c r="AC47" i="15" s="1"/>
  <c r="T46" i="15"/>
  <c r="U46" i="15" s="1"/>
  <c r="V46" i="15" s="1"/>
  <c r="W46" i="15" s="1"/>
  <c r="X46" i="15" s="1"/>
  <c r="Y46" i="15" s="1"/>
  <c r="Z46" i="15" s="1"/>
  <c r="AA46" i="15" s="1"/>
  <c r="AB46" i="15" s="1"/>
  <c r="AC46" i="15" s="1"/>
  <c r="S46" i="15"/>
  <c r="T45" i="15"/>
  <c r="U45" i="15" s="1"/>
  <c r="V45" i="15" s="1"/>
  <c r="W45" i="15" s="1"/>
  <c r="X45" i="15" s="1"/>
  <c r="Y45" i="15" s="1"/>
  <c r="Z45" i="15" s="1"/>
  <c r="AA45" i="15" s="1"/>
  <c r="AB45" i="15" s="1"/>
  <c r="AC45" i="15" s="1"/>
  <c r="S45" i="15"/>
  <c r="S44" i="15"/>
  <c r="T44" i="15" s="1"/>
  <c r="U44" i="15" s="1"/>
  <c r="V44" i="15" s="1"/>
  <c r="W44" i="15" s="1"/>
  <c r="X44" i="15" s="1"/>
  <c r="Y44" i="15" s="1"/>
  <c r="Z44" i="15" s="1"/>
  <c r="AA44" i="15" s="1"/>
  <c r="AB44" i="15" s="1"/>
  <c r="AC44" i="15" s="1"/>
  <c r="U43" i="15"/>
  <c r="V43" i="15" s="1"/>
  <c r="W43" i="15" s="1"/>
  <c r="X43" i="15" s="1"/>
  <c r="Y43" i="15" s="1"/>
  <c r="Z43" i="15" s="1"/>
  <c r="AA43" i="15" s="1"/>
  <c r="AB43" i="15" s="1"/>
  <c r="AC43" i="15" s="1"/>
  <c r="T43" i="15"/>
  <c r="S43" i="15"/>
  <c r="S42" i="15"/>
  <c r="T42" i="15" s="1"/>
  <c r="U42" i="15" s="1"/>
  <c r="V42" i="15" s="1"/>
  <c r="W42" i="15" s="1"/>
  <c r="X42" i="15" s="1"/>
  <c r="Y42" i="15" s="1"/>
  <c r="Z42" i="15" s="1"/>
  <c r="AA42" i="15" s="1"/>
  <c r="AB42" i="15" s="1"/>
  <c r="AC42" i="15" s="1"/>
  <c r="S41" i="15"/>
  <c r="T41" i="15" s="1"/>
  <c r="U41" i="15" s="1"/>
  <c r="V41" i="15" s="1"/>
  <c r="W41" i="15" s="1"/>
  <c r="X41" i="15" s="1"/>
  <c r="Y41" i="15" s="1"/>
  <c r="Z41" i="15" s="1"/>
  <c r="AA41" i="15" s="1"/>
  <c r="AB41" i="15" s="1"/>
  <c r="AC41" i="15" s="1"/>
  <c r="S40" i="15"/>
  <c r="T40" i="15" s="1"/>
  <c r="U40" i="15" s="1"/>
  <c r="V40" i="15" s="1"/>
  <c r="W40" i="15" s="1"/>
  <c r="X40" i="15" s="1"/>
  <c r="Y40" i="15" s="1"/>
  <c r="Z40" i="15" s="1"/>
  <c r="AA40" i="15" s="1"/>
  <c r="AB40" i="15" s="1"/>
  <c r="AC40" i="15" s="1"/>
  <c r="S39" i="15"/>
  <c r="T39" i="15" s="1"/>
  <c r="U39" i="15" s="1"/>
  <c r="V39" i="15" s="1"/>
  <c r="W39" i="15" s="1"/>
  <c r="X39" i="15" s="1"/>
  <c r="Y39" i="15" s="1"/>
  <c r="Z39" i="15" s="1"/>
  <c r="AA39" i="15" s="1"/>
  <c r="AB39" i="15" s="1"/>
  <c r="AC39" i="15" s="1"/>
  <c r="T38" i="15"/>
  <c r="U38" i="15" s="1"/>
  <c r="V38" i="15" s="1"/>
  <c r="W38" i="15" s="1"/>
  <c r="X38" i="15" s="1"/>
  <c r="Y38" i="15" s="1"/>
  <c r="Z38" i="15" s="1"/>
  <c r="AA38" i="15" s="1"/>
  <c r="AB38" i="15" s="1"/>
  <c r="AC38" i="15" s="1"/>
  <c r="S38" i="15"/>
  <c r="S37" i="15"/>
  <c r="T37" i="15" s="1"/>
  <c r="U37" i="15" s="1"/>
  <c r="V37" i="15" s="1"/>
  <c r="W37" i="15" s="1"/>
  <c r="X37" i="15" s="1"/>
  <c r="Y37" i="15" s="1"/>
  <c r="Z37" i="15" s="1"/>
  <c r="AA37" i="15" s="1"/>
  <c r="AB37" i="15" s="1"/>
  <c r="AC37" i="15" s="1"/>
  <c r="S36" i="15"/>
  <c r="T36" i="15" s="1"/>
  <c r="U36" i="15" s="1"/>
  <c r="V36" i="15" s="1"/>
  <c r="W36" i="15" s="1"/>
  <c r="X36" i="15" s="1"/>
  <c r="Y36" i="15" s="1"/>
  <c r="Z36" i="15" s="1"/>
  <c r="AA36" i="15" s="1"/>
  <c r="AB36" i="15" s="1"/>
  <c r="AC36" i="15" s="1"/>
  <c r="S35" i="15"/>
  <c r="T35" i="15" s="1"/>
  <c r="U35" i="15" s="1"/>
  <c r="V35" i="15" s="1"/>
  <c r="W35" i="15" s="1"/>
  <c r="X35" i="15" s="1"/>
  <c r="Y35" i="15" s="1"/>
  <c r="Z35" i="15" s="1"/>
  <c r="AA35" i="15" s="1"/>
  <c r="AB35" i="15" s="1"/>
  <c r="AC35" i="15" s="1"/>
  <c r="S34" i="15"/>
  <c r="T34" i="15" s="1"/>
  <c r="U34" i="15" s="1"/>
  <c r="V34" i="15" s="1"/>
  <c r="W34" i="15" s="1"/>
  <c r="X34" i="15" s="1"/>
  <c r="Y34" i="15" s="1"/>
  <c r="Z34" i="15" s="1"/>
  <c r="AA34" i="15" s="1"/>
  <c r="AB34" i="15" s="1"/>
  <c r="AC34" i="15" s="1"/>
  <c r="S33" i="15"/>
  <c r="T33" i="15" s="1"/>
  <c r="U33" i="15" s="1"/>
  <c r="V33" i="15" s="1"/>
  <c r="W33" i="15" s="1"/>
  <c r="X33" i="15" s="1"/>
  <c r="Y33" i="15" s="1"/>
  <c r="Z33" i="15" s="1"/>
  <c r="AA33" i="15" s="1"/>
  <c r="AB33" i="15" s="1"/>
  <c r="AC33" i="15" s="1"/>
  <c r="S32" i="15"/>
  <c r="T32" i="15" s="1"/>
  <c r="U32" i="15" s="1"/>
  <c r="V32" i="15" s="1"/>
  <c r="W32" i="15" s="1"/>
  <c r="X32" i="15" s="1"/>
  <c r="Y32" i="15" s="1"/>
  <c r="Z32" i="15" s="1"/>
  <c r="AA32" i="15" s="1"/>
  <c r="AB32" i="15" s="1"/>
  <c r="AC32" i="15" s="1"/>
  <c r="S31" i="15"/>
  <c r="T31" i="15" s="1"/>
  <c r="U31" i="15" s="1"/>
  <c r="V31" i="15" s="1"/>
  <c r="W31" i="15" s="1"/>
  <c r="X31" i="15" s="1"/>
  <c r="Y31" i="15" s="1"/>
  <c r="Z31" i="15" s="1"/>
  <c r="AA31" i="15" s="1"/>
  <c r="AB31" i="15" s="1"/>
  <c r="AC31" i="15" s="1"/>
  <c r="T30" i="15"/>
  <c r="U30" i="15" s="1"/>
  <c r="V30" i="15" s="1"/>
  <c r="W30" i="15" s="1"/>
  <c r="X30" i="15" s="1"/>
  <c r="Y30" i="15" s="1"/>
  <c r="Z30" i="15" s="1"/>
  <c r="AA30" i="15" s="1"/>
  <c r="AB30" i="15" s="1"/>
  <c r="AC30" i="15" s="1"/>
  <c r="S30" i="15"/>
  <c r="S29" i="15"/>
  <c r="T29" i="15" s="1"/>
  <c r="U29" i="15" s="1"/>
  <c r="V29" i="15" s="1"/>
  <c r="W29" i="15" s="1"/>
  <c r="X29" i="15" s="1"/>
  <c r="Y29" i="15" s="1"/>
  <c r="Z29" i="15" s="1"/>
  <c r="AA29" i="15" s="1"/>
  <c r="AB29" i="15" s="1"/>
  <c r="AC29" i="15" s="1"/>
  <c r="S28" i="15"/>
  <c r="T28" i="15" s="1"/>
  <c r="U28" i="15" s="1"/>
  <c r="V28" i="15" s="1"/>
  <c r="W28" i="15" s="1"/>
  <c r="X28" i="15" s="1"/>
  <c r="Y28" i="15" s="1"/>
  <c r="Z28" i="15" s="1"/>
  <c r="AA28" i="15" s="1"/>
  <c r="AB28" i="15" s="1"/>
  <c r="AC28" i="15" s="1"/>
  <c r="S27" i="15"/>
  <c r="T27" i="15" s="1"/>
  <c r="U27" i="15" s="1"/>
  <c r="V27" i="15" s="1"/>
  <c r="W27" i="15" s="1"/>
  <c r="X27" i="15" s="1"/>
  <c r="Y27" i="15" s="1"/>
  <c r="Z27" i="15" s="1"/>
  <c r="AA27" i="15" s="1"/>
  <c r="AB27" i="15" s="1"/>
  <c r="AC27" i="15" s="1"/>
  <c r="S26" i="15"/>
  <c r="T26" i="15" s="1"/>
  <c r="U26" i="15" s="1"/>
  <c r="V26" i="15" s="1"/>
  <c r="W26" i="15" s="1"/>
  <c r="X26" i="15" s="1"/>
  <c r="Y26" i="15" s="1"/>
  <c r="Z26" i="15" s="1"/>
  <c r="AA26" i="15" s="1"/>
  <c r="AB26" i="15" s="1"/>
  <c r="AC26" i="15" s="1"/>
  <c r="S25" i="15"/>
  <c r="T25" i="15" s="1"/>
  <c r="U25" i="15" s="1"/>
  <c r="V25" i="15" s="1"/>
  <c r="W25" i="15" s="1"/>
  <c r="X25" i="15" s="1"/>
  <c r="Y25" i="15" s="1"/>
  <c r="Z25" i="15" s="1"/>
  <c r="AA25" i="15" s="1"/>
  <c r="AB25" i="15" s="1"/>
  <c r="AC25" i="15" s="1"/>
  <c r="S24" i="15"/>
  <c r="T24" i="15" s="1"/>
  <c r="U24" i="15" s="1"/>
  <c r="V24" i="15" s="1"/>
  <c r="W24" i="15" s="1"/>
  <c r="X24" i="15" s="1"/>
  <c r="Y24" i="15" s="1"/>
  <c r="Z24" i="15" s="1"/>
  <c r="AA24" i="15" s="1"/>
  <c r="AB24" i="15" s="1"/>
  <c r="AC24" i="15" s="1"/>
  <c r="S23" i="15"/>
  <c r="T23" i="15" s="1"/>
  <c r="U23" i="15" s="1"/>
  <c r="V23" i="15" s="1"/>
  <c r="W23" i="15" s="1"/>
  <c r="X23" i="15" s="1"/>
  <c r="Y23" i="15" s="1"/>
  <c r="Z23" i="15" s="1"/>
  <c r="AA23" i="15" s="1"/>
  <c r="AB23" i="15" s="1"/>
  <c r="AC23" i="15" s="1"/>
  <c r="T22" i="15"/>
  <c r="U22" i="15" s="1"/>
  <c r="V22" i="15" s="1"/>
  <c r="W22" i="15" s="1"/>
  <c r="X22" i="15" s="1"/>
  <c r="Y22" i="15" s="1"/>
  <c r="Z22" i="15" s="1"/>
  <c r="AA22" i="15" s="1"/>
  <c r="AB22" i="15" s="1"/>
  <c r="AC22" i="15" s="1"/>
  <c r="S22" i="15"/>
  <c r="S21" i="15"/>
  <c r="T21" i="15" s="1"/>
  <c r="U21" i="15" s="1"/>
  <c r="V21" i="15" s="1"/>
  <c r="W21" i="15" s="1"/>
  <c r="X21" i="15" s="1"/>
  <c r="Y21" i="15" s="1"/>
  <c r="Z21" i="15" s="1"/>
  <c r="AA21" i="15" s="1"/>
  <c r="AB21" i="15" s="1"/>
  <c r="AC21" i="15" s="1"/>
  <c r="S20" i="15"/>
  <c r="T20" i="15" s="1"/>
  <c r="U20" i="15" s="1"/>
  <c r="V20" i="15" s="1"/>
  <c r="W20" i="15" s="1"/>
  <c r="X20" i="15" s="1"/>
  <c r="Y20" i="15" s="1"/>
  <c r="Z20" i="15" s="1"/>
  <c r="AA20" i="15" s="1"/>
  <c r="AB20" i="15" s="1"/>
  <c r="AC20" i="15" s="1"/>
  <c r="S19" i="15"/>
  <c r="T19" i="15" s="1"/>
  <c r="U19" i="15" s="1"/>
  <c r="V19" i="15" s="1"/>
  <c r="W19" i="15" s="1"/>
  <c r="X19" i="15" s="1"/>
  <c r="Y19" i="15" s="1"/>
  <c r="Z19" i="15" s="1"/>
  <c r="AA19" i="15" s="1"/>
  <c r="AB19" i="15" s="1"/>
  <c r="AC19" i="15" s="1"/>
  <c r="S18" i="15"/>
  <c r="T18" i="15" s="1"/>
  <c r="U18" i="15" s="1"/>
  <c r="V18" i="15" s="1"/>
  <c r="W18" i="15" s="1"/>
  <c r="X18" i="15" s="1"/>
  <c r="Y18" i="15" s="1"/>
  <c r="Z18" i="15" s="1"/>
  <c r="AA18" i="15" s="1"/>
  <c r="AB18" i="15" s="1"/>
  <c r="AC18" i="15" s="1"/>
  <c r="S17" i="15"/>
  <c r="T17" i="15" s="1"/>
  <c r="U17" i="15" s="1"/>
  <c r="V17" i="15" s="1"/>
  <c r="W17" i="15" s="1"/>
  <c r="X17" i="15" s="1"/>
  <c r="Y17" i="15" s="1"/>
  <c r="Z17" i="15" s="1"/>
  <c r="AA17" i="15" s="1"/>
  <c r="AB17" i="15" s="1"/>
  <c r="AC17" i="15" s="1"/>
  <c r="S16" i="15"/>
  <c r="T16" i="15" s="1"/>
  <c r="U16" i="15" s="1"/>
  <c r="V16" i="15" s="1"/>
  <c r="W16" i="15" s="1"/>
  <c r="X16" i="15" s="1"/>
  <c r="Y16" i="15" s="1"/>
  <c r="Z16" i="15" s="1"/>
  <c r="AA16" i="15" s="1"/>
  <c r="AB16" i="15" s="1"/>
  <c r="AC16" i="15" s="1"/>
  <c r="S15" i="15"/>
  <c r="T15" i="15" s="1"/>
  <c r="U15" i="15" s="1"/>
  <c r="V15" i="15" s="1"/>
  <c r="W15" i="15" s="1"/>
  <c r="X15" i="15" s="1"/>
  <c r="Y15" i="15" s="1"/>
  <c r="Z15" i="15" s="1"/>
  <c r="AA15" i="15" s="1"/>
  <c r="AB15" i="15" s="1"/>
  <c r="AC15" i="15" s="1"/>
  <c r="T14" i="15"/>
  <c r="U14" i="15" s="1"/>
  <c r="V14" i="15" s="1"/>
  <c r="W14" i="15" s="1"/>
  <c r="X14" i="15" s="1"/>
  <c r="Y14" i="15" s="1"/>
  <c r="Z14" i="15" s="1"/>
  <c r="AA14" i="15" s="1"/>
  <c r="AB14" i="15" s="1"/>
  <c r="AC14" i="15" s="1"/>
  <c r="S14" i="15"/>
  <c r="S13" i="15"/>
  <c r="T13" i="15" s="1"/>
  <c r="U13" i="15" s="1"/>
  <c r="V13" i="15" s="1"/>
  <c r="W13" i="15" s="1"/>
  <c r="X13" i="15" s="1"/>
  <c r="Y13" i="15" s="1"/>
  <c r="Z13" i="15" s="1"/>
  <c r="AA13" i="15" s="1"/>
  <c r="AB13" i="15" s="1"/>
  <c r="AC13" i="15" s="1"/>
  <c r="S12" i="15"/>
  <c r="T12" i="15" s="1"/>
  <c r="U12" i="15" s="1"/>
  <c r="V12" i="15" s="1"/>
  <c r="W12" i="15" s="1"/>
  <c r="X12" i="15" s="1"/>
  <c r="Y12" i="15" s="1"/>
  <c r="Z12" i="15" s="1"/>
  <c r="AA12" i="15" s="1"/>
  <c r="AB12" i="15" s="1"/>
  <c r="AC12" i="15" s="1"/>
  <c r="S11" i="15"/>
  <c r="T11" i="15" s="1"/>
  <c r="U11" i="15" s="1"/>
  <c r="V11" i="15" s="1"/>
  <c r="W11" i="15" s="1"/>
  <c r="X11" i="15" s="1"/>
  <c r="Y11" i="15" s="1"/>
  <c r="Z11" i="15" s="1"/>
  <c r="AA11" i="15" s="1"/>
  <c r="AB11" i="15" s="1"/>
  <c r="AC11" i="15" s="1"/>
  <c r="S10" i="15"/>
  <c r="T10" i="15" s="1"/>
  <c r="U10" i="15" s="1"/>
  <c r="V10" i="15" s="1"/>
  <c r="W10" i="15" s="1"/>
  <c r="X10" i="15" s="1"/>
  <c r="Y10" i="15" s="1"/>
  <c r="Z10" i="15" s="1"/>
  <c r="AA10" i="15" s="1"/>
  <c r="AB10" i="15" s="1"/>
  <c r="AC10" i="15" s="1"/>
  <c r="S9" i="15"/>
  <c r="T9" i="15" s="1"/>
  <c r="U9" i="15" s="1"/>
  <c r="V9" i="15" s="1"/>
  <c r="W9" i="15" s="1"/>
  <c r="X9" i="15" s="1"/>
  <c r="Y9" i="15" s="1"/>
  <c r="Z9" i="15" s="1"/>
  <c r="AA9" i="15" s="1"/>
  <c r="AB9" i="15" s="1"/>
  <c r="AC9" i="15" s="1"/>
  <c r="G48" i="15"/>
  <c r="H48" i="15" s="1"/>
  <c r="I48" i="15" s="1"/>
  <c r="J48" i="15" s="1"/>
  <c r="K48" i="15" s="1"/>
  <c r="L48" i="15" s="1"/>
  <c r="M48" i="15" s="1"/>
  <c r="N48" i="15" s="1"/>
  <c r="O48" i="15" s="1"/>
  <c r="P48" i="15" s="1"/>
  <c r="Q48" i="15" s="1"/>
  <c r="G10" i="15"/>
  <c r="H10" i="15" s="1"/>
  <c r="I10" i="15" s="1"/>
  <c r="J10" i="15" s="1"/>
  <c r="K10" i="15" s="1"/>
  <c r="L10" i="15" s="1"/>
  <c r="M10" i="15" s="1"/>
  <c r="N10" i="15" s="1"/>
  <c r="O10" i="15" s="1"/>
  <c r="P10" i="15" s="1"/>
  <c r="Q10" i="15" s="1"/>
  <c r="G11" i="15"/>
  <c r="H11" i="15" s="1"/>
  <c r="I11" i="15" s="1"/>
  <c r="J11" i="15" s="1"/>
  <c r="K11" i="15" s="1"/>
  <c r="L11" i="15" s="1"/>
  <c r="M11" i="15" s="1"/>
  <c r="N11" i="15" s="1"/>
  <c r="O11" i="15" s="1"/>
  <c r="P11" i="15" s="1"/>
  <c r="Q11" i="15" s="1"/>
  <c r="G12" i="15"/>
  <c r="H12" i="15"/>
  <c r="I12" i="15" s="1"/>
  <c r="J12" i="15" s="1"/>
  <c r="K12" i="15" s="1"/>
  <c r="L12" i="15" s="1"/>
  <c r="M12" i="15" s="1"/>
  <c r="N12" i="15" s="1"/>
  <c r="O12" i="15" s="1"/>
  <c r="P12" i="15" s="1"/>
  <c r="Q12" i="15" s="1"/>
  <c r="G13" i="15"/>
  <c r="H13" i="15" s="1"/>
  <c r="I13" i="15" s="1"/>
  <c r="J13" i="15" s="1"/>
  <c r="K13" i="15" s="1"/>
  <c r="L13" i="15" s="1"/>
  <c r="M13" i="15" s="1"/>
  <c r="N13" i="15" s="1"/>
  <c r="O13" i="15" s="1"/>
  <c r="P13" i="15" s="1"/>
  <c r="Q13" i="15" s="1"/>
  <c r="G14" i="15"/>
  <c r="H14" i="15"/>
  <c r="I14" i="15" s="1"/>
  <c r="J14" i="15" s="1"/>
  <c r="K14" i="15" s="1"/>
  <c r="L14" i="15" s="1"/>
  <c r="M14" i="15" s="1"/>
  <c r="N14" i="15" s="1"/>
  <c r="O14" i="15" s="1"/>
  <c r="P14" i="15" s="1"/>
  <c r="Q14" i="15" s="1"/>
  <c r="G15" i="15"/>
  <c r="H15" i="15" s="1"/>
  <c r="I15" i="15" s="1"/>
  <c r="J15" i="15" s="1"/>
  <c r="K15" i="15" s="1"/>
  <c r="L15" i="15" s="1"/>
  <c r="M15" i="15" s="1"/>
  <c r="N15" i="15" s="1"/>
  <c r="O15" i="15" s="1"/>
  <c r="P15" i="15" s="1"/>
  <c r="Q15" i="15" s="1"/>
  <c r="G16" i="15"/>
  <c r="H16" i="15"/>
  <c r="I16" i="15" s="1"/>
  <c r="J16" i="15" s="1"/>
  <c r="K16" i="15" s="1"/>
  <c r="L16" i="15" s="1"/>
  <c r="M16" i="15" s="1"/>
  <c r="N16" i="15" s="1"/>
  <c r="O16" i="15" s="1"/>
  <c r="P16" i="15" s="1"/>
  <c r="Q16" i="15" s="1"/>
  <c r="G17" i="15"/>
  <c r="H17" i="15" s="1"/>
  <c r="I17" i="15" s="1"/>
  <c r="J17" i="15" s="1"/>
  <c r="K17" i="15" s="1"/>
  <c r="L17" i="15" s="1"/>
  <c r="M17" i="15" s="1"/>
  <c r="N17" i="15" s="1"/>
  <c r="O17" i="15" s="1"/>
  <c r="P17" i="15" s="1"/>
  <c r="Q17" i="15" s="1"/>
  <c r="G18" i="15"/>
  <c r="H18" i="15" s="1"/>
  <c r="I18" i="15" s="1"/>
  <c r="J18" i="15" s="1"/>
  <c r="K18" i="15" s="1"/>
  <c r="L18" i="15" s="1"/>
  <c r="M18" i="15" s="1"/>
  <c r="N18" i="15" s="1"/>
  <c r="O18" i="15" s="1"/>
  <c r="P18" i="15" s="1"/>
  <c r="Q18" i="15" s="1"/>
  <c r="G19" i="15"/>
  <c r="H19" i="15" s="1"/>
  <c r="I19" i="15" s="1"/>
  <c r="J19" i="15" s="1"/>
  <c r="K19" i="15" s="1"/>
  <c r="L19" i="15" s="1"/>
  <c r="M19" i="15" s="1"/>
  <c r="N19" i="15" s="1"/>
  <c r="O19" i="15" s="1"/>
  <c r="P19" i="15" s="1"/>
  <c r="Q19" i="15" s="1"/>
  <c r="G20" i="15"/>
  <c r="H20" i="15"/>
  <c r="I20" i="15" s="1"/>
  <c r="J20" i="15" s="1"/>
  <c r="K20" i="15" s="1"/>
  <c r="L20" i="15" s="1"/>
  <c r="M20" i="15" s="1"/>
  <c r="N20" i="15" s="1"/>
  <c r="O20" i="15" s="1"/>
  <c r="P20" i="15" s="1"/>
  <c r="Q20" i="15" s="1"/>
  <c r="G21" i="15"/>
  <c r="H21" i="15" s="1"/>
  <c r="I21" i="15" s="1"/>
  <c r="J21" i="15" s="1"/>
  <c r="K21" i="15" s="1"/>
  <c r="L21" i="15" s="1"/>
  <c r="M21" i="15" s="1"/>
  <c r="N21" i="15" s="1"/>
  <c r="O21" i="15" s="1"/>
  <c r="P21" i="15" s="1"/>
  <c r="Q21" i="15" s="1"/>
  <c r="G22" i="15"/>
  <c r="H22" i="15"/>
  <c r="I22" i="15" s="1"/>
  <c r="J22" i="15" s="1"/>
  <c r="K22" i="15" s="1"/>
  <c r="L22" i="15" s="1"/>
  <c r="M22" i="15" s="1"/>
  <c r="N22" i="15" s="1"/>
  <c r="O22" i="15" s="1"/>
  <c r="P22" i="15" s="1"/>
  <c r="Q22" i="15" s="1"/>
  <c r="G23" i="15"/>
  <c r="H23" i="15" s="1"/>
  <c r="I23" i="15" s="1"/>
  <c r="J23" i="15" s="1"/>
  <c r="K23" i="15" s="1"/>
  <c r="L23" i="15" s="1"/>
  <c r="M23" i="15" s="1"/>
  <c r="N23" i="15" s="1"/>
  <c r="O23" i="15" s="1"/>
  <c r="P23" i="15" s="1"/>
  <c r="Q23" i="15" s="1"/>
  <c r="G24" i="15"/>
  <c r="H24" i="15" s="1"/>
  <c r="I24" i="15" s="1"/>
  <c r="J24" i="15" s="1"/>
  <c r="K24" i="15" s="1"/>
  <c r="L24" i="15" s="1"/>
  <c r="M24" i="15" s="1"/>
  <c r="N24" i="15" s="1"/>
  <c r="O24" i="15" s="1"/>
  <c r="P24" i="15" s="1"/>
  <c r="Q24" i="15" s="1"/>
  <c r="G25" i="15"/>
  <c r="H25" i="15" s="1"/>
  <c r="I25" i="15" s="1"/>
  <c r="J25" i="15" s="1"/>
  <c r="K25" i="15" s="1"/>
  <c r="L25" i="15" s="1"/>
  <c r="M25" i="15" s="1"/>
  <c r="N25" i="15" s="1"/>
  <c r="O25" i="15" s="1"/>
  <c r="P25" i="15" s="1"/>
  <c r="Q25" i="15" s="1"/>
  <c r="G26" i="15"/>
  <c r="H26" i="15" s="1"/>
  <c r="I26" i="15" s="1"/>
  <c r="J26" i="15" s="1"/>
  <c r="K26" i="15" s="1"/>
  <c r="L26" i="15" s="1"/>
  <c r="M26" i="15" s="1"/>
  <c r="N26" i="15" s="1"/>
  <c r="O26" i="15" s="1"/>
  <c r="P26" i="15" s="1"/>
  <c r="Q26" i="15" s="1"/>
  <c r="G27" i="15"/>
  <c r="H27" i="15" s="1"/>
  <c r="I27" i="15" s="1"/>
  <c r="J27" i="15" s="1"/>
  <c r="K27" i="15" s="1"/>
  <c r="L27" i="15" s="1"/>
  <c r="M27" i="15" s="1"/>
  <c r="N27" i="15" s="1"/>
  <c r="O27" i="15" s="1"/>
  <c r="P27" i="15" s="1"/>
  <c r="Q27" i="15" s="1"/>
  <c r="G28" i="15"/>
  <c r="H28" i="15"/>
  <c r="I28" i="15" s="1"/>
  <c r="J28" i="15" s="1"/>
  <c r="K28" i="15" s="1"/>
  <c r="L28" i="15" s="1"/>
  <c r="M28" i="15" s="1"/>
  <c r="N28" i="15" s="1"/>
  <c r="O28" i="15" s="1"/>
  <c r="P28" i="15" s="1"/>
  <c r="Q28" i="15" s="1"/>
  <c r="G29" i="15"/>
  <c r="H29" i="15" s="1"/>
  <c r="I29" i="15" s="1"/>
  <c r="J29" i="15" s="1"/>
  <c r="K29" i="15" s="1"/>
  <c r="L29" i="15" s="1"/>
  <c r="M29" i="15" s="1"/>
  <c r="N29" i="15" s="1"/>
  <c r="O29" i="15" s="1"/>
  <c r="P29" i="15" s="1"/>
  <c r="Q29" i="15" s="1"/>
  <c r="G30" i="15"/>
  <c r="H30" i="15"/>
  <c r="I30" i="15" s="1"/>
  <c r="J30" i="15" s="1"/>
  <c r="K30" i="15" s="1"/>
  <c r="L30" i="15" s="1"/>
  <c r="M30" i="15" s="1"/>
  <c r="N30" i="15" s="1"/>
  <c r="O30" i="15" s="1"/>
  <c r="P30" i="15" s="1"/>
  <c r="Q30" i="15" s="1"/>
  <c r="G31" i="15"/>
  <c r="H31" i="15" s="1"/>
  <c r="I31" i="15" s="1"/>
  <c r="J31" i="15" s="1"/>
  <c r="K31" i="15" s="1"/>
  <c r="L31" i="15" s="1"/>
  <c r="M31" i="15" s="1"/>
  <c r="N31" i="15" s="1"/>
  <c r="O31" i="15" s="1"/>
  <c r="P31" i="15" s="1"/>
  <c r="Q31" i="15" s="1"/>
  <c r="G32" i="15"/>
  <c r="H32" i="15" s="1"/>
  <c r="I32" i="15" s="1"/>
  <c r="J32" i="15" s="1"/>
  <c r="K32" i="15" s="1"/>
  <c r="L32" i="15" s="1"/>
  <c r="M32" i="15" s="1"/>
  <c r="N32" i="15" s="1"/>
  <c r="O32" i="15" s="1"/>
  <c r="P32" i="15" s="1"/>
  <c r="Q32" i="15" s="1"/>
  <c r="G33" i="15"/>
  <c r="H33" i="15" s="1"/>
  <c r="I33" i="15" s="1"/>
  <c r="J33" i="15" s="1"/>
  <c r="K33" i="15" s="1"/>
  <c r="L33" i="15" s="1"/>
  <c r="M33" i="15" s="1"/>
  <c r="N33" i="15" s="1"/>
  <c r="O33" i="15" s="1"/>
  <c r="P33" i="15" s="1"/>
  <c r="Q33" i="15" s="1"/>
  <c r="G34" i="15"/>
  <c r="H34" i="15" s="1"/>
  <c r="I34" i="15" s="1"/>
  <c r="J34" i="15" s="1"/>
  <c r="K34" i="15" s="1"/>
  <c r="L34" i="15" s="1"/>
  <c r="M34" i="15" s="1"/>
  <c r="N34" i="15" s="1"/>
  <c r="O34" i="15" s="1"/>
  <c r="P34" i="15" s="1"/>
  <c r="Q34" i="15" s="1"/>
  <c r="G35" i="15"/>
  <c r="H35" i="15" s="1"/>
  <c r="I35" i="15" s="1"/>
  <c r="J35" i="15" s="1"/>
  <c r="K35" i="15" s="1"/>
  <c r="L35" i="15" s="1"/>
  <c r="M35" i="15" s="1"/>
  <c r="N35" i="15" s="1"/>
  <c r="O35" i="15" s="1"/>
  <c r="P35" i="15" s="1"/>
  <c r="Q35" i="15" s="1"/>
  <c r="G36" i="15"/>
  <c r="H36" i="15"/>
  <c r="I36" i="15" s="1"/>
  <c r="J36" i="15" s="1"/>
  <c r="K36" i="15" s="1"/>
  <c r="L36" i="15" s="1"/>
  <c r="M36" i="15" s="1"/>
  <c r="N36" i="15" s="1"/>
  <c r="O36" i="15" s="1"/>
  <c r="P36" i="15" s="1"/>
  <c r="Q36" i="15" s="1"/>
  <c r="G37" i="15"/>
  <c r="H37" i="15" s="1"/>
  <c r="I37" i="15" s="1"/>
  <c r="J37" i="15" s="1"/>
  <c r="K37" i="15" s="1"/>
  <c r="L37" i="15" s="1"/>
  <c r="M37" i="15" s="1"/>
  <c r="N37" i="15" s="1"/>
  <c r="O37" i="15" s="1"/>
  <c r="P37" i="15" s="1"/>
  <c r="Q37" i="15" s="1"/>
  <c r="G38" i="15"/>
  <c r="H38" i="15"/>
  <c r="I38" i="15" s="1"/>
  <c r="J38" i="15" s="1"/>
  <c r="K38" i="15" s="1"/>
  <c r="L38" i="15" s="1"/>
  <c r="M38" i="15" s="1"/>
  <c r="N38" i="15" s="1"/>
  <c r="O38" i="15" s="1"/>
  <c r="P38" i="15" s="1"/>
  <c r="Q38" i="15" s="1"/>
  <c r="G39" i="15"/>
  <c r="H39" i="15" s="1"/>
  <c r="I39" i="15" s="1"/>
  <c r="J39" i="15" s="1"/>
  <c r="K39" i="15" s="1"/>
  <c r="L39" i="15" s="1"/>
  <c r="M39" i="15" s="1"/>
  <c r="N39" i="15" s="1"/>
  <c r="O39" i="15" s="1"/>
  <c r="P39" i="15" s="1"/>
  <c r="Q39" i="15" s="1"/>
  <c r="G40" i="15"/>
  <c r="H40" i="15" s="1"/>
  <c r="I40" i="15" s="1"/>
  <c r="J40" i="15" s="1"/>
  <c r="K40" i="15" s="1"/>
  <c r="L40" i="15" s="1"/>
  <c r="M40" i="15" s="1"/>
  <c r="N40" i="15" s="1"/>
  <c r="O40" i="15" s="1"/>
  <c r="P40" i="15" s="1"/>
  <c r="Q40" i="15" s="1"/>
  <c r="G41" i="15"/>
  <c r="H41" i="15" s="1"/>
  <c r="I41" i="15" s="1"/>
  <c r="J41" i="15" s="1"/>
  <c r="K41" i="15" s="1"/>
  <c r="L41" i="15" s="1"/>
  <c r="M41" i="15" s="1"/>
  <c r="N41" i="15" s="1"/>
  <c r="O41" i="15" s="1"/>
  <c r="P41" i="15" s="1"/>
  <c r="Q41" i="15" s="1"/>
  <c r="G42" i="15"/>
  <c r="H42" i="15" s="1"/>
  <c r="I42" i="15" s="1"/>
  <c r="J42" i="15" s="1"/>
  <c r="K42" i="15" s="1"/>
  <c r="L42" i="15" s="1"/>
  <c r="M42" i="15" s="1"/>
  <c r="N42" i="15" s="1"/>
  <c r="O42" i="15" s="1"/>
  <c r="P42" i="15" s="1"/>
  <c r="Q42" i="15" s="1"/>
  <c r="G43" i="15"/>
  <c r="H43" i="15" s="1"/>
  <c r="I43" i="15" s="1"/>
  <c r="J43" i="15" s="1"/>
  <c r="K43" i="15" s="1"/>
  <c r="L43" i="15" s="1"/>
  <c r="M43" i="15" s="1"/>
  <c r="N43" i="15" s="1"/>
  <c r="O43" i="15" s="1"/>
  <c r="P43" i="15" s="1"/>
  <c r="Q43" i="15" s="1"/>
  <c r="G44" i="15"/>
  <c r="H44" i="15"/>
  <c r="I44" i="15" s="1"/>
  <c r="J44" i="15" s="1"/>
  <c r="K44" i="15" s="1"/>
  <c r="L44" i="15" s="1"/>
  <c r="M44" i="15" s="1"/>
  <c r="N44" i="15" s="1"/>
  <c r="O44" i="15" s="1"/>
  <c r="P44" i="15" s="1"/>
  <c r="Q44" i="15" s="1"/>
  <c r="G45" i="15"/>
  <c r="H45" i="15" s="1"/>
  <c r="I45" i="15" s="1"/>
  <c r="J45" i="15" s="1"/>
  <c r="K45" i="15" s="1"/>
  <c r="L45" i="15" s="1"/>
  <c r="M45" i="15" s="1"/>
  <c r="N45" i="15" s="1"/>
  <c r="O45" i="15" s="1"/>
  <c r="P45" i="15" s="1"/>
  <c r="Q45" i="15" s="1"/>
  <c r="G46" i="15"/>
  <c r="H46" i="15"/>
  <c r="I46" i="15" s="1"/>
  <c r="J46" i="15" s="1"/>
  <c r="K46" i="15" s="1"/>
  <c r="L46" i="15" s="1"/>
  <c r="M46" i="15" s="1"/>
  <c r="N46" i="15" s="1"/>
  <c r="O46" i="15" s="1"/>
  <c r="P46" i="15" s="1"/>
  <c r="Q46" i="15" s="1"/>
  <c r="G47" i="15"/>
  <c r="H47" i="15" s="1"/>
  <c r="I47" i="15" s="1"/>
  <c r="J47" i="15" s="1"/>
  <c r="K47" i="15" s="1"/>
  <c r="L47" i="15" s="1"/>
  <c r="M47" i="15" s="1"/>
  <c r="N47" i="15" s="1"/>
  <c r="O47" i="15" s="1"/>
  <c r="P47" i="15" s="1"/>
  <c r="Q47" i="15" s="1"/>
  <c r="H9" i="15"/>
  <c r="I9" i="15" s="1"/>
  <c r="J9" i="15" s="1"/>
  <c r="K9" i="15" s="1"/>
  <c r="L9" i="15" s="1"/>
  <c r="M9" i="15" s="1"/>
  <c r="N9" i="15" s="1"/>
  <c r="O9" i="15" s="1"/>
  <c r="P9" i="15" s="1"/>
  <c r="Q9" i="15" s="1"/>
  <c r="G9" i="15"/>
  <c r="BM26" i="4"/>
  <c r="BN26" i="4" s="1"/>
  <c r="BO26" i="4" s="1"/>
  <c r="BP26" i="4" s="1"/>
  <c r="BQ26" i="4" s="1"/>
  <c r="BR26" i="4" s="1"/>
  <c r="BS26" i="4" s="1"/>
  <c r="BT26" i="4" s="1"/>
  <c r="BU26" i="4" s="1"/>
  <c r="BV26" i="4" s="1"/>
  <c r="BW26" i="4" s="1"/>
  <c r="BX26" i="4" s="1"/>
  <c r="BY26" i="4" s="1"/>
  <c r="BM25" i="4"/>
  <c r="BN25" i="4" s="1"/>
  <c r="BO25" i="4" s="1"/>
  <c r="BP25" i="4" s="1"/>
  <c r="BQ25" i="4" s="1"/>
  <c r="BR25" i="4" s="1"/>
  <c r="BS25" i="4" s="1"/>
  <c r="BT25" i="4" s="1"/>
  <c r="BU25" i="4" s="1"/>
  <c r="BV25" i="4" s="1"/>
  <c r="BW25" i="4" s="1"/>
  <c r="BX25" i="4" s="1"/>
  <c r="BY25" i="4" s="1"/>
  <c r="BM24" i="4"/>
  <c r="BN24" i="4" s="1"/>
  <c r="BO24" i="4" s="1"/>
  <c r="BP24" i="4" s="1"/>
  <c r="BQ24" i="4" s="1"/>
  <c r="BR24" i="4" s="1"/>
  <c r="BS24" i="4" s="1"/>
  <c r="BT24" i="4" s="1"/>
  <c r="BU24" i="4" s="1"/>
  <c r="BV24" i="4" s="1"/>
  <c r="BW24" i="4" s="1"/>
  <c r="BX24" i="4" s="1"/>
  <c r="BY24" i="4" s="1"/>
  <c r="BM23" i="4"/>
  <c r="BN23" i="4" s="1"/>
  <c r="BO23" i="4" s="1"/>
  <c r="BP23" i="4" s="1"/>
  <c r="BQ23" i="4" s="1"/>
  <c r="BR23" i="4" s="1"/>
  <c r="BS23" i="4" s="1"/>
  <c r="BT23" i="4" s="1"/>
  <c r="BU23" i="4" s="1"/>
  <c r="BV23" i="4" s="1"/>
  <c r="BW23" i="4" s="1"/>
  <c r="BX23" i="4" s="1"/>
  <c r="BY23" i="4" s="1"/>
  <c r="BN22" i="4"/>
  <c r="BO22" i="4" s="1"/>
  <c r="BP22" i="4" s="1"/>
  <c r="BQ22" i="4" s="1"/>
  <c r="BR22" i="4" s="1"/>
  <c r="BS22" i="4" s="1"/>
  <c r="BT22" i="4" s="1"/>
  <c r="BU22" i="4" s="1"/>
  <c r="BV22" i="4" s="1"/>
  <c r="BW22" i="4" s="1"/>
  <c r="BX22" i="4" s="1"/>
  <c r="BY22" i="4" s="1"/>
  <c r="BM22" i="4"/>
  <c r="BN21" i="4"/>
  <c r="BO21" i="4" s="1"/>
  <c r="BP21" i="4" s="1"/>
  <c r="BQ21" i="4" s="1"/>
  <c r="BR21" i="4" s="1"/>
  <c r="BS21" i="4" s="1"/>
  <c r="BT21" i="4" s="1"/>
  <c r="BU21" i="4" s="1"/>
  <c r="BV21" i="4" s="1"/>
  <c r="BW21" i="4" s="1"/>
  <c r="BX21" i="4" s="1"/>
  <c r="BY21" i="4" s="1"/>
  <c r="BM21" i="4"/>
  <c r="BN20" i="4"/>
  <c r="BO20" i="4" s="1"/>
  <c r="BP20" i="4" s="1"/>
  <c r="BQ20" i="4" s="1"/>
  <c r="BR20" i="4" s="1"/>
  <c r="BS20" i="4" s="1"/>
  <c r="BT20" i="4" s="1"/>
  <c r="BU20" i="4" s="1"/>
  <c r="BV20" i="4" s="1"/>
  <c r="BW20" i="4" s="1"/>
  <c r="BX20" i="4" s="1"/>
  <c r="BY20" i="4" s="1"/>
  <c r="BM20" i="4"/>
  <c r="BM19" i="4"/>
  <c r="BN19" i="4" s="1"/>
  <c r="BO19" i="4" s="1"/>
  <c r="BP19" i="4" s="1"/>
  <c r="BQ19" i="4" s="1"/>
  <c r="BR19" i="4" s="1"/>
  <c r="BS19" i="4" s="1"/>
  <c r="BT19" i="4" s="1"/>
  <c r="BU19" i="4" s="1"/>
  <c r="BV19" i="4" s="1"/>
  <c r="BW19" i="4" s="1"/>
  <c r="BX19" i="4" s="1"/>
  <c r="BY19" i="4" s="1"/>
  <c r="BM18" i="4"/>
  <c r="BN18" i="4" s="1"/>
  <c r="BO18" i="4" s="1"/>
  <c r="BP18" i="4" s="1"/>
  <c r="BQ18" i="4" s="1"/>
  <c r="BR18" i="4" s="1"/>
  <c r="BS18" i="4" s="1"/>
  <c r="BT18" i="4" s="1"/>
  <c r="BU18" i="4" s="1"/>
  <c r="BV18" i="4" s="1"/>
  <c r="BW18" i="4" s="1"/>
  <c r="BX18" i="4" s="1"/>
  <c r="BY18" i="4" s="1"/>
  <c r="BM17" i="4"/>
  <c r="BN17" i="4" s="1"/>
  <c r="BO17" i="4" s="1"/>
  <c r="BP17" i="4" s="1"/>
  <c r="BQ17" i="4" s="1"/>
  <c r="BR17" i="4" s="1"/>
  <c r="BS17" i="4" s="1"/>
  <c r="BT17" i="4" s="1"/>
  <c r="BU17" i="4" s="1"/>
  <c r="BV17" i="4" s="1"/>
  <c r="BW17" i="4" s="1"/>
  <c r="BX17" i="4" s="1"/>
  <c r="BY17" i="4" s="1"/>
  <c r="BM16" i="4"/>
  <c r="BN16" i="4" s="1"/>
  <c r="BO16" i="4" s="1"/>
  <c r="BP16" i="4" s="1"/>
  <c r="BQ16" i="4" s="1"/>
  <c r="BR16" i="4" s="1"/>
  <c r="BS16" i="4" s="1"/>
  <c r="BT16" i="4" s="1"/>
  <c r="BU16" i="4" s="1"/>
  <c r="BV16" i="4" s="1"/>
  <c r="BW16" i="4" s="1"/>
  <c r="BX16" i="4" s="1"/>
  <c r="BY16" i="4" s="1"/>
  <c r="BM15" i="4"/>
  <c r="BN15" i="4" s="1"/>
  <c r="BO15" i="4" s="1"/>
  <c r="BP15" i="4" s="1"/>
  <c r="BQ15" i="4" s="1"/>
  <c r="BR15" i="4" s="1"/>
  <c r="BS15" i="4" s="1"/>
  <c r="BT15" i="4" s="1"/>
  <c r="BU15" i="4" s="1"/>
  <c r="BV15" i="4" s="1"/>
  <c r="BW15" i="4" s="1"/>
  <c r="BX15" i="4" s="1"/>
  <c r="BY15" i="4" s="1"/>
  <c r="BN14" i="4"/>
  <c r="BO14" i="4" s="1"/>
  <c r="BP14" i="4" s="1"/>
  <c r="BQ14" i="4" s="1"/>
  <c r="BR14" i="4" s="1"/>
  <c r="BS14" i="4" s="1"/>
  <c r="BT14" i="4" s="1"/>
  <c r="BU14" i="4" s="1"/>
  <c r="BV14" i="4" s="1"/>
  <c r="BW14" i="4" s="1"/>
  <c r="BX14" i="4" s="1"/>
  <c r="BY14" i="4" s="1"/>
  <c r="BM14" i="4"/>
  <c r="BN13" i="4"/>
  <c r="BO13" i="4" s="1"/>
  <c r="BP13" i="4" s="1"/>
  <c r="BQ13" i="4" s="1"/>
  <c r="BR13" i="4" s="1"/>
  <c r="BS13" i="4" s="1"/>
  <c r="BT13" i="4" s="1"/>
  <c r="BU13" i="4" s="1"/>
  <c r="BV13" i="4" s="1"/>
  <c r="BW13" i="4" s="1"/>
  <c r="BX13" i="4" s="1"/>
  <c r="BY13" i="4" s="1"/>
  <c r="BM13" i="4"/>
  <c r="BM12" i="4"/>
  <c r="BN12" i="4" s="1"/>
  <c r="BO12" i="4" s="1"/>
  <c r="BP12" i="4" s="1"/>
  <c r="BQ12" i="4" s="1"/>
  <c r="BR12" i="4" s="1"/>
  <c r="BS12" i="4" s="1"/>
  <c r="BT12" i="4" s="1"/>
  <c r="BU12" i="4" s="1"/>
  <c r="BV12" i="4" s="1"/>
  <c r="BW12" i="4" s="1"/>
  <c r="BX12" i="4" s="1"/>
  <c r="BY12" i="4" s="1"/>
  <c r="BM11" i="4"/>
  <c r="BN11" i="4" s="1"/>
  <c r="BO11" i="4" s="1"/>
  <c r="BP11" i="4" s="1"/>
  <c r="BQ11" i="4" s="1"/>
  <c r="BR11" i="4" s="1"/>
  <c r="BS11" i="4" s="1"/>
  <c r="BT11" i="4" s="1"/>
  <c r="BU11" i="4" s="1"/>
  <c r="BV11" i="4" s="1"/>
  <c r="BW11" i="4" s="1"/>
  <c r="BX11" i="4" s="1"/>
  <c r="BY11" i="4" s="1"/>
  <c r="BM10" i="4"/>
  <c r="BN10" i="4" s="1"/>
  <c r="BO10" i="4" s="1"/>
  <c r="BP10" i="4" s="1"/>
  <c r="BQ10" i="4" s="1"/>
  <c r="BR10" i="4" s="1"/>
  <c r="BS10" i="4" s="1"/>
  <c r="BT10" i="4" s="1"/>
  <c r="BU10" i="4" s="1"/>
  <c r="BV10" i="4" s="1"/>
  <c r="BW10" i="4" s="1"/>
  <c r="BX10" i="4" s="1"/>
  <c r="BY10" i="4" s="1"/>
  <c r="BM9" i="4"/>
  <c r="BN9" i="4" s="1"/>
  <c r="BO9" i="4" s="1"/>
  <c r="BP9" i="4" s="1"/>
  <c r="BQ9" i="4" s="1"/>
  <c r="BR9" i="4" s="1"/>
  <c r="BS9" i="4" s="1"/>
  <c r="BT9" i="4" s="1"/>
  <c r="BU9" i="4" s="1"/>
  <c r="BV9" i="4" s="1"/>
  <c r="BW9" i="4" s="1"/>
  <c r="BX9" i="4" s="1"/>
  <c r="BY9" i="4" s="1"/>
  <c r="BH26" i="4"/>
  <c r="BI26" i="4" s="1"/>
  <c r="BJ26" i="4" s="1"/>
  <c r="BK26" i="4" s="1"/>
  <c r="BH25" i="4"/>
  <c r="BI25" i="4" s="1"/>
  <c r="BJ25" i="4" s="1"/>
  <c r="BK25" i="4" s="1"/>
  <c r="BH24" i="4"/>
  <c r="BI24" i="4" s="1"/>
  <c r="BJ24" i="4" s="1"/>
  <c r="BK24" i="4" s="1"/>
  <c r="BH23" i="4"/>
  <c r="BI23" i="4" s="1"/>
  <c r="BJ23" i="4" s="1"/>
  <c r="BK23" i="4" s="1"/>
  <c r="BH22" i="4"/>
  <c r="BI22" i="4" s="1"/>
  <c r="BJ22" i="4" s="1"/>
  <c r="BK22" i="4" s="1"/>
  <c r="BH21" i="4"/>
  <c r="BI21" i="4" s="1"/>
  <c r="BJ21" i="4" s="1"/>
  <c r="BK21" i="4" s="1"/>
  <c r="BH20" i="4"/>
  <c r="BI20" i="4" s="1"/>
  <c r="BJ20" i="4" s="1"/>
  <c r="BK20" i="4" s="1"/>
  <c r="BH19" i="4"/>
  <c r="BI19" i="4" s="1"/>
  <c r="BJ19" i="4" s="1"/>
  <c r="BK19" i="4" s="1"/>
  <c r="BH18" i="4"/>
  <c r="BI18" i="4" s="1"/>
  <c r="BJ18" i="4" s="1"/>
  <c r="BK18" i="4" s="1"/>
  <c r="BH17" i="4"/>
  <c r="BI17" i="4" s="1"/>
  <c r="BJ17" i="4" s="1"/>
  <c r="BK17" i="4" s="1"/>
  <c r="BH16" i="4"/>
  <c r="BI16" i="4" s="1"/>
  <c r="BJ16" i="4" s="1"/>
  <c r="BK16" i="4" s="1"/>
  <c r="BH15" i="4"/>
  <c r="BI15" i="4" s="1"/>
  <c r="BJ15" i="4" s="1"/>
  <c r="BK15" i="4" s="1"/>
  <c r="BH14" i="4"/>
  <c r="BI14" i="4" s="1"/>
  <c r="BJ14" i="4" s="1"/>
  <c r="BK14" i="4" s="1"/>
  <c r="BH13" i="4"/>
  <c r="BI13" i="4" s="1"/>
  <c r="BJ13" i="4" s="1"/>
  <c r="BK13" i="4" s="1"/>
  <c r="BH12" i="4"/>
  <c r="BI12" i="4" s="1"/>
  <c r="BJ12" i="4" s="1"/>
  <c r="BK12" i="4" s="1"/>
  <c r="BH11" i="4"/>
  <c r="BI11" i="4" s="1"/>
  <c r="BJ11" i="4" s="1"/>
  <c r="BK11" i="4" s="1"/>
  <c r="BH10" i="4"/>
  <c r="BI10" i="4" s="1"/>
  <c r="BJ10" i="4" s="1"/>
  <c r="BK10" i="4" s="1"/>
  <c r="BH9" i="4"/>
  <c r="BI9" i="4" s="1"/>
  <c r="BJ9" i="4" s="1"/>
  <c r="BK9" i="4" s="1"/>
  <c r="BE26" i="4"/>
  <c r="BF26" i="4" s="1"/>
  <c r="BE25" i="4"/>
  <c r="BF25" i="4" s="1"/>
  <c r="BE24" i="4"/>
  <c r="BF24" i="4" s="1"/>
  <c r="BE23" i="4"/>
  <c r="BF23" i="4" s="1"/>
  <c r="BE22" i="4"/>
  <c r="BF22" i="4" s="1"/>
  <c r="BE21" i="4"/>
  <c r="BF21" i="4" s="1"/>
  <c r="BE20" i="4"/>
  <c r="BF20" i="4" s="1"/>
  <c r="BE19" i="4"/>
  <c r="BF19" i="4" s="1"/>
  <c r="BE18" i="4"/>
  <c r="BF18" i="4" s="1"/>
  <c r="BE17" i="4"/>
  <c r="BF17" i="4" s="1"/>
  <c r="BE16" i="4"/>
  <c r="BF16" i="4" s="1"/>
  <c r="BE15" i="4"/>
  <c r="BF15" i="4" s="1"/>
  <c r="BE14" i="4"/>
  <c r="BF14" i="4" s="1"/>
  <c r="BE13" i="4"/>
  <c r="BF13" i="4" s="1"/>
  <c r="BE12" i="4"/>
  <c r="BF12" i="4" s="1"/>
  <c r="BE11" i="4"/>
  <c r="BF11" i="4" s="1"/>
  <c r="BE10" i="4"/>
  <c r="BF10" i="4" s="1"/>
  <c r="BE9" i="4"/>
  <c r="BF9" i="4" s="1"/>
  <c r="AF26" i="4"/>
  <c r="AG26" i="4" s="1"/>
  <c r="AH26" i="4" s="1"/>
  <c r="AI26" i="4" s="1"/>
  <c r="AJ26" i="4" s="1"/>
  <c r="AK26" i="4" s="1"/>
  <c r="AL26" i="4" s="1"/>
  <c r="AM26" i="4" s="1"/>
  <c r="AN26" i="4" s="1"/>
  <c r="AO26" i="4" s="1"/>
  <c r="AP26" i="4" s="1"/>
  <c r="AQ26" i="4" s="1"/>
  <c r="AR26" i="4" s="1"/>
  <c r="AS26" i="4" s="1"/>
  <c r="AT26" i="4" s="1"/>
  <c r="AU26" i="4" s="1"/>
  <c r="AV26" i="4" s="1"/>
  <c r="AW26" i="4" s="1"/>
  <c r="AX26" i="4" s="1"/>
  <c r="AY26" i="4" s="1"/>
  <c r="AZ26" i="4" s="1"/>
  <c r="BA26" i="4" s="1"/>
  <c r="BB26" i="4" s="1"/>
  <c r="BC26" i="4" s="1"/>
  <c r="AE26" i="4"/>
  <c r="AG25" i="4"/>
  <c r="AH25" i="4" s="1"/>
  <c r="AI25" i="4" s="1"/>
  <c r="AJ25" i="4" s="1"/>
  <c r="AK25" i="4" s="1"/>
  <c r="AL25" i="4" s="1"/>
  <c r="AM25" i="4" s="1"/>
  <c r="AN25" i="4" s="1"/>
  <c r="AO25" i="4" s="1"/>
  <c r="AP25" i="4" s="1"/>
  <c r="AQ25" i="4" s="1"/>
  <c r="AR25" i="4" s="1"/>
  <c r="AS25" i="4" s="1"/>
  <c r="AT25" i="4" s="1"/>
  <c r="AU25" i="4" s="1"/>
  <c r="AV25" i="4" s="1"/>
  <c r="AW25" i="4" s="1"/>
  <c r="AX25" i="4" s="1"/>
  <c r="AY25" i="4" s="1"/>
  <c r="AZ25" i="4" s="1"/>
  <c r="BA25" i="4" s="1"/>
  <c r="BB25" i="4" s="1"/>
  <c r="BC25" i="4" s="1"/>
  <c r="AF25" i="4"/>
  <c r="AE25" i="4"/>
  <c r="AH24" i="4"/>
  <c r="AI24" i="4" s="1"/>
  <c r="AJ24" i="4" s="1"/>
  <c r="AK24" i="4" s="1"/>
  <c r="AL24" i="4" s="1"/>
  <c r="AM24" i="4" s="1"/>
  <c r="AN24" i="4" s="1"/>
  <c r="AO24" i="4" s="1"/>
  <c r="AP24" i="4" s="1"/>
  <c r="AQ24" i="4" s="1"/>
  <c r="AR24" i="4" s="1"/>
  <c r="AS24" i="4" s="1"/>
  <c r="AT24" i="4" s="1"/>
  <c r="AU24" i="4" s="1"/>
  <c r="AV24" i="4" s="1"/>
  <c r="AW24" i="4" s="1"/>
  <c r="AX24" i="4" s="1"/>
  <c r="AY24" i="4" s="1"/>
  <c r="AZ24" i="4" s="1"/>
  <c r="BA24" i="4" s="1"/>
  <c r="BB24" i="4" s="1"/>
  <c r="BC24" i="4" s="1"/>
  <c r="AG24" i="4"/>
  <c r="AF24" i="4"/>
  <c r="AE24" i="4"/>
  <c r="AI23" i="4"/>
  <c r="AJ23" i="4" s="1"/>
  <c r="AK23" i="4" s="1"/>
  <c r="AL23" i="4" s="1"/>
  <c r="AM23" i="4" s="1"/>
  <c r="AN23" i="4" s="1"/>
  <c r="AO23" i="4" s="1"/>
  <c r="AP23" i="4" s="1"/>
  <c r="AQ23" i="4" s="1"/>
  <c r="AR23" i="4" s="1"/>
  <c r="AS23" i="4" s="1"/>
  <c r="AT23" i="4" s="1"/>
  <c r="AU23" i="4" s="1"/>
  <c r="AV23" i="4" s="1"/>
  <c r="AW23" i="4" s="1"/>
  <c r="AX23" i="4" s="1"/>
  <c r="AY23" i="4" s="1"/>
  <c r="AZ23" i="4" s="1"/>
  <c r="BA23" i="4" s="1"/>
  <c r="BB23" i="4" s="1"/>
  <c r="BC23" i="4" s="1"/>
  <c r="AH23" i="4"/>
  <c r="AG23" i="4"/>
  <c r="AF23" i="4"/>
  <c r="AE23" i="4"/>
  <c r="AE22" i="4"/>
  <c r="AF22" i="4" s="1"/>
  <c r="AG22" i="4" s="1"/>
  <c r="AH22" i="4" s="1"/>
  <c r="AI22" i="4" s="1"/>
  <c r="AJ22" i="4" s="1"/>
  <c r="AK22" i="4" s="1"/>
  <c r="AL22" i="4" s="1"/>
  <c r="AM22" i="4" s="1"/>
  <c r="AN22" i="4" s="1"/>
  <c r="AO22" i="4" s="1"/>
  <c r="AP22" i="4" s="1"/>
  <c r="AQ22" i="4" s="1"/>
  <c r="AR22" i="4" s="1"/>
  <c r="AS22" i="4" s="1"/>
  <c r="AT22" i="4" s="1"/>
  <c r="AU22" i="4" s="1"/>
  <c r="AV22" i="4" s="1"/>
  <c r="AW22" i="4" s="1"/>
  <c r="AX22" i="4" s="1"/>
  <c r="AY22" i="4" s="1"/>
  <c r="AZ22" i="4" s="1"/>
  <c r="BA22" i="4" s="1"/>
  <c r="BB22" i="4" s="1"/>
  <c r="BC22" i="4" s="1"/>
  <c r="AF21" i="4"/>
  <c r="AG21" i="4" s="1"/>
  <c r="AH21" i="4" s="1"/>
  <c r="AI21" i="4" s="1"/>
  <c r="AJ21" i="4" s="1"/>
  <c r="AK21" i="4" s="1"/>
  <c r="AL21" i="4" s="1"/>
  <c r="AM21" i="4" s="1"/>
  <c r="AN21" i="4" s="1"/>
  <c r="AO21" i="4" s="1"/>
  <c r="AP21" i="4" s="1"/>
  <c r="AQ21" i="4" s="1"/>
  <c r="AR21" i="4" s="1"/>
  <c r="AS21" i="4" s="1"/>
  <c r="AT21" i="4" s="1"/>
  <c r="AU21" i="4" s="1"/>
  <c r="AV21" i="4" s="1"/>
  <c r="AW21" i="4" s="1"/>
  <c r="AX21" i="4" s="1"/>
  <c r="AY21" i="4" s="1"/>
  <c r="AZ21" i="4" s="1"/>
  <c r="BA21" i="4" s="1"/>
  <c r="BB21" i="4" s="1"/>
  <c r="BC21" i="4" s="1"/>
  <c r="AE21" i="4"/>
  <c r="AE20" i="4"/>
  <c r="AF20" i="4" s="1"/>
  <c r="AG20" i="4" s="1"/>
  <c r="AH20" i="4" s="1"/>
  <c r="AI20" i="4" s="1"/>
  <c r="AJ20" i="4" s="1"/>
  <c r="AK20" i="4" s="1"/>
  <c r="AL20" i="4" s="1"/>
  <c r="AM20" i="4" s="1"/>
  <c r="AN20" i="4" s="1"/>
  <c r="AO20" i="4" s="1"/>
  <c r="AP20" i="4" s="1"/>
  <c r="AQ20" i="4" s="1"/>
  <c r="AR20" i="4" s="1"/>
  <c r="AS20" i="4" s="1"/>
  <c r="AT20" i="4" s="1"/>
  <c r="AU20" i="4" s="1"/>
  <c r="AV20" i="4" s="1"/>
  <c r="AW20" i="4" s="1"/>
  <c r="AX20" i="4" s="1"/>
  <c r="AY20" i="4" s="1"/>
  <c r="AZ20" i="4" s="1"/>
  <c r="BA20" i="4" s="1"/>
  <c r="BB20" i="4" s="1"/>
  <c r="BC20" i="4" s="1"/>
  <c r="AE19" i="4"/>
  <c r="AF19" i="4" s="1"/>
  <c r="AG19" i="4" s="1"/>
  <c r="AH19" i="4" s="1"/>
  <c r="AI19" i="4" s="1"/>
  <c r="AJ19" i="4" s="1"/>
  <c r="AK19" i="4" s="1"/>
  <c r="AL19" i="4" s="1"/>
  <c r="AM19" i="4" s="1"/>
  <c r="AN19" i="4" s="1"/>
  <c r="AO19" i="4" s="1"/>
  <c r="AP19" i="4" s="1"/>
  <c r="AQ19" i="4" s="1"/>
  <c r="AR19" i="4" s="1"/>
  <c r="AS19" i="4" s="1"/>
  <c r="AT19" i="4" s="1"/>
  <c r="AU19" i="4" s="1"/>
  <c r="AV19" i="4" s="1"/>
  <c r="AW19" i="4" s="1"/>
  <c r="AX19" i="4" s="1"/>
  <c r="AY19" i="4" s="1"/>
  <c r="AZ19" i="4" s="1"/>
  <c r="BA19" i="4" s="1"/>
  <c r="BB19" i="4" s="1"/>
  <c r="BC19" i="4" s="1"/>
  <c r="AF18" i="4"/>
  <c r="AG18" i="4" s="1"/>
  <c r="AH18" i="4" s="1"/>
  <c r="AI18" i="4" s="1"/>
  <c r="AJ18" i="4" s="1"/>
  <c r="AK18" i="4" s="1"/>
  <c r="AL18" i="4" s="1"/>
  <c r="AM18" i="4" s="1"/>
  <c r="AN18" i="4" s="1"/>
  <c r="AO18" i="4" s="1"/>
  <c r="AP18" i="4" s="1"/>
  <c r="AQ18" i="4" s="1"/>
  <c r="AR18" i="4" s="1"/>
  <c r="AS18" i="4" s="1"/>
  <c r="AT18" i="4" s="1"/>
  <c r="AU18" i="4" s="1"/>
  <c r="AV18" i="4" s="1"/>
  <c r="AW18" i="4" s="1"/>
  <c r="AX18" i="4" s="1"/>
  <c r="AY18" i="4" s="1"/>
  <c r="AZ18" i="4" s="1"/>
  <c r="BA18" i="4" s="1"/>
  <c r="BB18" i="4" s="1"/>
  <c r="BC18" i="4" s="1"/>
  <c r="AE18" i="4"/>
  <c r="AG17" i="4"/>
  <c r="AH17" i="4" s="1"/>
  <c r="AI17" i="4" s="1"/>
  <c r="AJ17" i="4" s="1"/>
  <c r="AK17" i="4" s="1"/>
  <c r="AL17" i="4" s="1"/>
  <c r="AM17" i="4" s="1"/>
  <c r="AN17" i="4" s="1"/>
  <c r="AO17" i="4" s="1"/>
  <c r="AP17" i="4" s="1"/>
  <c r="AQ17" i="4" s="1"/>
  <c r="AR17" i="4" s="1"/>
  <c r="AS17" i="4" s="1"/>
  <c r="AT17" i="4" s="1"/>
  <c r="AU17" i="4" s="1"/>
  <c r="AV17" i="4" s="1"/>
  <c r="AW17" i="4" s="1"/>
  <c r="AX17" i="4" s="1"/>
  <c r="AY17" i="4" s="1"/>
  <c r="AZ17" i="4" s="1"/>
  <c r="BA17" i="4" s="1"/>
  <c r="BB17" i="4" s="1"/>
  <c r="BC17" i="4" s="1"/>
  <c r="AF17" i="4"/>
  <c r="AE17" i="4"/>
  <c r="AE16" i="4"/>
  <c r="AF16" i="4" s="1"/>
  <c r="AG16" i="4" s="1"/>
  <c r="AH16" i="4" s="1"/>
  <c r="AI16" i="4" s="1"/>
  <c r="AJ16" i="4" s="1"/>
  <c r="AK16" i="4" s="1"/>
  <c r="AL16" i="4" s="1"/>
  <c r="AM16" i="4" s="1"/>
  <c r="AN16" i="4" s="1"/>
  <c r="AO16" i="4" s="1"/>
  <c r="AP16" i="4" s="1"/>
  <c r="AQ16" i="4" s="1"/>
  <c r="AR16" i="4" s="1"/>
  <c r="AS16" i="4" s="1"/>
  <c r="AT16" i="4" s="1"/>
  <c r="AU16" i="4" s="1"/>
  <c r="AV16" i="4" s="1"/>
  <c r="AW16" i="4" s="1"/>
  <c r="AX16" i="4" s="1"/>
  <c r="AY16" i="4" s="1"/>
  <c r="AZ16" i="4" s="1"/>
  <c r="BA16" i="4" s="1"/>
  <c r="BB16" i="4" s="1"/>
  <c r="BC16" i="4" s="1"/>
  <c r="AE15" i="4"/>
  <c r="AF15" i="4" s="1"/>
  <c r="AG15" i="4" s="1"/>
  <c r="AH15" i="4" s="1"/>
  <c r="AI15" i="4" s="1"/>
  <c r="AJ15" i="4" s="1"/>
  <c r="AK15" i="4" s="1"/>
  <c r="AL15" i="4" s="1"/>
  <c r="AM15" i="4" s="1"/>
  <c r="AN15" i="4" s="1"/>
  <c r="AO15" i="4" s="1"/>
  <c r="AP15" i="4" s="1"/>
  <c r="AQ15" i="4" s="1"/>
  <c r="AR15" i="4" s="1"/>
  <c r="AS15" i="4" s="1"/>
  <c r="AT15" i="4" s="1"/>
  <c r="AU15" i="4" s="1"/>
  <c r="AV15" i="4" s="1"/>
  <c r="AW15" i="4" s="1"/>
  <c r="AX15" i="4" s="1"/>
  <c r="AY15" i="4" s="1"/>
  <c r="AZ15" i="4" s="1"/>
  <c r="BA15" i="4" s="1"/>
  <c r="BB15" i="4" s="1"/>
  <c r="BC15" i="4" s="1"/>
  <c r="AE14" i="4"/>
  <c r="AF14" i="4" s="1"/>
  <c r="AG14" i="4" s="1"/>
  <c r="AH14" i="4" s="1"/>
  <c r="AI14" i="4" s="1"/>
  <c r="AJ14" i="4" s="1"/>
  <c r="AK14" i="4" s="1"/>
  <c r="AL14" i="4" s="1"/>
  <c r="AM14" i="4" s="1"/>
  <c r="AN14" i="4" s="1"/>
  <c r="AO14" i="4" s="1"/>
  <c r="AP14" i="4" s="1"/>
  <c r="AQ14" i="4" s="1"/>
  <c r="AR14" i="4" s="1"/>
  <c r="AS14" i="4" s="1"/>
  <c r="AT14" i="4" s="1"/>
  <c r="AU14" i="4" s="1"/>
  <c r="AV14" i="4" s="1"/>
  <c r="AW14" i="4" s="1"/>
  <c r="AX14" i="4" s="1"/>
  <c r="AY14" i="4" s="1"/>
  <c r="AZ14" i="4" s="1"/>
  <c r="BA14" i="4" s="1"/>
  <c r="BB14" i="4" s="1"/>
  <c r="BC14" i="4" s="1"/>
  <c r="AF13" i="4"/>
  <c r="AG13" i="4" s="1"/>
  <c r="AH13" i="4" s="1"/>
  <c r="AI13" i="4" s="1"/>
  <c r="AJ13" i="4" s="1"/>
  <c r="AK13" i="4" s="1"/>
  <c r="AL13" i="4" s="1"/>
  <c r="AM13" i="4" s="1"/>
  <c r="AN13" i="4" s="1"/>
  <c r="AO13" i="4" s="1"/>
  <c r="AP13" i="4" s="1"/>
  <c r="AQ13" i="4" s="1"/>
  <c r="AR13" i="4" s="1"/>
  <c r="AS13" i="4" s="1"/>
  <c r="AT13" i="4" s="1"/>
  <c r="AU13" i="4" s="1"/>
  <c r="AV13" i="4" s="1"/>
  <c r="AW13" i="4" s="1"/>
  <c r="AX13" i="4" s="1"/>
  <c r="AY13" i="4" s="1"/>
  <c r="AZ13" i="4" s="1"/>
  <c r="BA13" i="4" s="1"/>
  <c r="BB13" i="4" s="1"/>
  <c r="BC13" i="4" s="1"/>
  <c r="AE13" i="4"/>
  <c r="AE12" i="4"/>
  <c r="AF12" i="4" s="1"/>
  <c r="AG12" i="4" s="1"/>
  <c r="AH12" i="4" s="1"/>
  <c r="AI12" i="4" s="1"/>
  <c r="AJ12" i="4" s="1"/>
  <c r="AK12" i="4" s="1"/>
  <c r="AL12" i="4" s="1"/>
  <c r="AM12" i="4" s="1"/>
  <c r="AN12" i="4" s="1"/>
  <c r="AO12" i="4" s="1"/>
  <c r="AP12" i="4" s="1"/>
  <c r="AQ12" i="4" s="1"/>
  <c r="AR12" i="4" s="1"/>
  <c r="AS12" i="4" s="1"/>
  <c r="AT12" i="4" s="1"/>
  <c r="AU12" i="4" s="1"/>
  <c r="AV12" i="4" s="1"/>
  <c r="AW12" i="4" s="1"/>
  <c r="AX12" i="4" s="1"/>
  <c r="AY12" i="4" s="1"/>
  <c r="AZ12" i="4" s="1"/>
  <c r="BA12" i="4" s="1"/>
  <c r="BB12" i="4" s="1"/>
  <c r="BC12" i="4" s="1"/>
  <c r="AE11" i="4"/>
  <c r="AF11" i="4" s="1"/>
  <c r="AG11" i="4" s="1"/>
  <c r="AH11" i="4" s="1"/>
  <c r="AI11" i="4" s="1"/>
  <c r="AJ11" i="4" s="1"/>
  <c r="AK11" i="4" s="1"/>
  <c r="AL11" i="4" s="1"/>
  <c r="AM11" i="4" s="1"/>
  <c r="AN11" i="4" s="1"/>
  <c r="AO11" i="4" s="1"/>
  <c r="AP11" i="4" s="1"/>
  <c r="AQ11" i="4" s="1"/>
  <c r="AR11" i="4" s="1"/>
  <c r="AS11" i="4" s="1"/>
  <c r="AT11" i="4" s="1"/>
  <c r="AU11" i="4" s="1"/>
  <c r="AV11" i="4" s="1"/>
  <c r="AW11" i="4" s="1"/>
  <c r="AX11" i="4" s="1"/>
  <c r="AY11" i="4" s="1"/>
  <c r="AZ11" i="4" s="1"/>
  <c r="BA11" i="4" s="1"/>
  <c r="BB11" i="4" s="1"/>
  <c r="BC11" i="4" s="1"/>
  <c r="AF10" i="4"/>
  <c r="AG10" i="4" s="1"/>
  <c r="AH10" i="4" s="1"/>
  <c r="AI10" i="4" s="1"/>
  <c r="AJ10" i="4" s="1"/>
  <c r="AK10" i="4" s="1"/>
  <c r="AL10" i="4" s="1"/>
  <c r="AM10" i="4" s="1"/>
  <c r="AN10" i="4" s="1"/>
  <c r="AO10" i="4" s="1"/>
  <c r="AP10" i="4" s="1"/>
  <c r="AQ10" i="4" s="1"/>
  <c r="AR10" i="4" s="1"/>
  <c r="AS10" i="4" s="1"/>
  <c r="AT10" i="4" s="1"/>
  <c r="AU10" i="4" s="1"/>
  <c r="AV10" i="4" s="1"/>
  <c r="AW10" i="4" s="1"/>
  <c r="AX10" i="4" s="1"/>
  <c r="AY10" i="4" s="1"/>
  <c r="AZ10" i="4" s="1"/>
  <c r="BA10" i="4" s="1"/>
  <c r="BB10" i="4" s="1"/>
  <c r="BC10" i="4" s="1"/>
  <c r="AE10" i="4"/>
  <c r="AG9" i="4"/>
  <c r="AH9" i="4" s="1"/>
  <c r="AI9" i="4" s="1"/>
  <c r="AJ9" i="4" s="1"/>
  <c r="AK9" i="4" s="1"/>
  <c r="AL9" i="4" s="1"/>
  <c r="AM9" i="4" s="1"/>
  <c r="AN9" i="4" s="1"/>
  <c r="AO9" i="4" s="1"/>
  <c r="AP9" i="4" s="1"/>
  <c r="AQ9" i="4" s="1"/>
  <c r="AR9" i="4" s="1"/>
  <c r="AS9" i="4" s="1"/>
  <c r="AT9" i="4" s="1"/>
  <c r="AU9" i="4" s="1"/>
  <c r="AV9" i="4" s="1"/>
  <c r="AW9" i="4" s="1"/>
  <c r="AX9" i="4" s="1"/>
  <c r="AY9" i="4" s="1"/>
  <c r="AZ9" i="4" s="1"/>
  <c r="BA9" i="4" s="1"/>
  <c r="BB9" i="4" s="1"/>
  <c r="BC9" i="4" s="1"/>
  <c r="AF9" i="4"/>
  <c r="AE9" i="4"/>
  <c r="G10" i="4"/>
  <c r="H10" i="4" s="1"/>
  <c r="I10" i="4" s="1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G11" i="4"/>
  <c r="H11" i="4" s="1"/>
  <c r="I11" i="4" s="1"/>
  <c r="J11" i="4" s="1"/>
  <c r="K11" i="4" s="1"/>
  <c r="L11" i="4" s="1"/>
  <c r="M11" i="4" s="1"/>
  <c r="N11" i="4" s="1"/>
  <c r="O11" i="4" s="1"/>
  <c r="P11" i="4" s="1"/>
  <c r="Q11" i="4" s="1"/>
  <c r="R11" i="4" s="1"/>
  <c r="S11" i="4" s="1"/>
  <c r="T11" i="4" s="1"/>
  <c r="U11" i="4" s="1"/>
  <c r="V11" i="4" s="1"/>
  <c r="W11" i="4" s="1"/>
  <c r="X11" i="4" s="1"/>
  <c r="Y11" i="4" s="1"/>
  <c r="Z11" i="4" s="1"/>
  <c r="AA11" i="4" s="1"/>
  <c r="AB11" i="4" s="1"/>
  <c r="AC11" i="4" s="1"/>
  <c r="G12" i="4"/>
  <c r="H12" i="4"/>
  <c r="I12" i="4" s="1"/>
  <c r="J12" i="4" s="1"/>
  <c r="K12" i="4" s="1"/>
  <c r="L12" i="4" s="1"/>
  <c r="M12" i="4" s="1"/>
  <c r="N12" i="4" s="1"/>
  <c r="O12" i="4" s="1"/>
  <c r="P12" i="4" s="1"/>
  <c r="Q12" i="4" s="1"/>
  <c r="R12" i="4" s="1"/>
  <c r="S12" i="4" s="1"/>
  <c r="T12" i="4" s="1"/>
  <c r="U12" i="4" s="1"/>
  <c r="V12" i="4" s="1"/>
  <c r="W12" i="4" s="1"/>
  <c r="X12" i="4" s="1"/>
  <c r="Y12" i="4" s="1"/>
  <c r="Z12" i="4" s="1"/>
  <c r="AA12" i="4" s="1"/>
  <c r="AB12" i="4" s="1"/>
  <c r="AC12" i="4" s="1"/>
  <c r="G13" i="4"/>
  <c r="H13" i="4"/>
  <c r="I13" i="4"/>
  <c r="J13" i="4" s="1"/>
  <c r="K13" i="4" s="1"/>
  <c r="L13" i="4" s="1"/>
  <c r="M13" i="4" s="1"/>
  <c r="N13" i="4" s="1"/>
  <c r="O13" i="4" s="1"/>
  <c r="P13" i="4" s="1"/>
  <c r="Q13" i="4" s="1"/>
  <c r="R13" i="4" s="1"/>
  <c r="S13" i="4" s="1"/>
  <c r="T13" i="4" s="1"/>
  <c r="U13" i="4" s="1"/>
  <c r="V13" i="4" s="1"/>
  <c r="W13" i="4" s="1"/>
  <c r="X13" i="4" s="1"/>
  <c r="Y13" i="4" s="1"/>
  <c r="Z13" i="4" s="1"/>
  <c r="AA13" i="4" s="1"/>
  <c r="AB13" i="4" s="1"/>
  <c r="AC13" i="4" s="1"/>
  <c r="G14" i="4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S14" i="4" s="1"/>
  <c r="T14" i="4" s="1"/>
  <c r="U14" i="4" s="1"/>
  <c r="V14" i="4" s="1"/>
  <c r="W14" i="4" s="1"/>
  <c r="X14" i="4" s="1"/>
  <c r="Y14" i="4" s="1"/>
  <c r="Z14" i="4" s="1"/>
  <c r="AA14" i="4" s="1"/>
  <c r="AB14" i="4" s="1"/>
  <c r="AC14" i="4" s="1"/>
  <c r="G15" i="4"/>
  <c r="H15" i="4" s="1"/>
  <c r="I15" i="4" s="1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G16" i="4"/>
  <c r="H16" i="4"/>
  <c r="I16" i="4" s="1"/>
  <c r="J16" i="4" s="1"/>
  <c r="K16" i="4" s="1"/>
  <c r="L16" i="4" s="1"/>
  <c r="M16" i="4" s="1"/>
  <c r="N16" i="4" s="1"/>
  <c r="O16" i="4" s="1"/>
  <c r="P16" i="4" s="1"/>
  <c r="Q16" i="4" s="1"/>
  <c r="R16" i="4" s="1"/>
  <c r="S16" i="4" s="1"/>
  <c r="T16" i="4" s="1"/>
  <c r="U16" i="4" s="1"/>
  <c r="V16" i="4" s="1"/>
  <c r="W16" i="4" s="1"/>
  <c r="X16" i="4" s="1"/>
  <c r="Y16" i="4" s="1"/>
  <c r="Z16" i="4" s="1"/>
  <c r="AA16" i="4" s="1"/>
  <c r="AB16" i="4" s="1"/>
  <c r="AC16" i="4" s="1"/>
  <c r="G17" i="4"/>
  <c r="H17" i="4" s="1"/>
  <c r="I17" i="4" s="1"/>
  <c r="J17" i="4" s="1"/>
  <c r="K17" i="4" s="1"/>
  <c r="L17" i="4" s="1"/>
  <c r="M17" i="4" s="1"/>
  <c r="N17" i="4" s="1"/>
  <c r="O17" i="4" s="1"/>
  <c r="P17" i="4" s="1"/>
  <c r="Q17" i="4" s="1"/>
  <c r="R17" i="4" s="1"/>
  <c r="S17" i="4" s="1"/>
  <c r="T17" i="4" s="1"/>
  <c r="U17" i="4" s="1"/>
  <c r="V17" i="4" s="1"/>
  <c r="W17" i="4" s="1"/>
  <c r="X17" i="4" s="1"/>
  <c r="Y17" i="4" s="1"/>
  <c r="Z17" i="4" s="1"/>
  <c r="AA17" i="4" s="1"/>
  <c r="AB17" i="4" s="1"/>
  <c r="AC17" i="4" s="1"/>
  <c r="G18" i="4"/>
  <c r="H18" i="4" s="1"/>
  <c r="I18" i="4" s="1"/>
  <c r="J18" i="4" s="1"/>
  <c r="K18" i="4" s="1"/>
  <c r="L18" i="4" s="1"/>
  <c r="M18" i="4" s="1"/>
  <c r="N18" i="4" s="1"/>
  <c r="O18" i="4" s="1"/>
  <c r="P18" i="4" s="1"/>
  <c r="Q18" i="4" s="1"/>
  <c r="R18" i="4" s="1"/>
  <c r="S18" i="4" s="1"/>
  <c r="T18" i="4" s="1"/>
  <c r="U18" i="4" s="1"/>
  <c r="V18" i="4" s="1"/>
  <c r="W18" i="4" s="1"/>
  <c r="X18" i="4" s="1"/>
  <c r="Y18" i="4" s="1"/>
  <c r="Z18" i="4" s="1"/>
  <c r="AA18" i="4" s="1"/>
  <c r="AB18" i="4" s="1"/>
  <c r="AC18" i="4" s="1"/>
  <c r="G19" i="4"/>
  <c r="H19" i="4" s="1"/>
  <c r="I19" i="4" s="1"/>
  <c r="J19" i="4" s="1"/>
  <c r="K19" i="4" s="1"/>
  <c r="L19" i="4" s="1"/>
  <c r="M19" i="4" s="1"/>
  <c r="N19" i="4" s="1"/>
  <c r="O19" i="4" s="1"/>
  <c r="P19" i="4" s="1"/>
  <c r="Q19" i="4" s="1"/>
  <c r="R19" i="4" s="1"/>
  <c r="S19" i="4" s="1"/>
  <c r="T19" i="4" s="1"/>
  <c r="U19" i="4" s="1"/>
  <c r="V19" i="4" s="1"/>
  <c r="W19" i="4" s="1"/>
  <c r="X19" i="4" s="1"/>
  <c r="Y19" i="4" s="1"/>
  <c r="Z19" i="4" s="1"/>
  <c r="AA19" i="4" s="1"/>
  <c r="AB19" i="4" s="1"/>
  <c r="AC19" i="4" s="1"/>
  <c r="G20" i="4"/>
  <c r="H20" i="4"/>
  <c r="I20" i="4" s="1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G21" i="4"/>
  <c r="H21" i="4" s="1"/>
  <c r="I21" i="4" s="1"/>
  <c r="J21" i="4" s="1"/>
  <c r="K21" i="4" s="1"/>
  <c r="L21" i="4" s="1"/>
  <c r="M21" i="4" s="1"/>
  <c r="N21" i="4" s="1"/>
  <c r="O21" i="4" s="1"/>
  <c r="P21" i="4" s="1"/>
  <c r="Q21" i="4" s="1"/>
  <c r="R21" i="4" s="1"/>
  <c r="S21" i="4" s="1"/>
  <c r="T21" i="4" s="1"/>
  <c r="U21" i="4" s="1"/>
  <c r="V21" i="4" s="1"/>
  <c r="W21" i="4" s="1"/>
  <c r="X21" i="4" s="1"/>
  <c r="Y21" i="4" s="1"/>
  <c r="Z21" i="4" s="1"/>
  <c r="AA21" i="4" s="1"/>
  <c r="AB21" i="4" s="1"/>
  <c r="AC21" i="4" s="1"/>
  <c r="G22" i="4"/>
  <c r="H22" i="4" s="1"/>
  <c r="I22" i="4" s="1"/>
  <c r="J22" i="4" s="1"/>
  <c r="K22" i="4" s="1"/>
  <c r="L22" i="4" s="1"/>
  <c r="M22" i="4" s="1"/>
  <c r="N22" i="4" s="1"/>
  <c r="O22" i="4" s="1"/>
  <c r="P22" i="4" s="1"/>
  <c r="Q22" i="4" s="1"/>
  <c r="R22" i="4" s="1"/>
  <c r="S22" i="4" s="1"/>
  <c r="T22" i="4" s="1"/>
  <c r="U22" i="4" s="1"/>
  <c r="V22" i="4" s="1"/>
  <c r="W22" i="4" s="1"/>
  <c r="X22" i="4" s="1"/>
  <c r="Y22" i="4" s="1"/>
  <c r="Z22" i="4" s="1"/>
  <c r="AA22" i="4" s="1"/>
  <c r="AB22" i="4" s="1"/>
  <c r="AC22" i="4" s="1"/>
  <c r="G23" i="4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AB23" i="4" s="1"/>
  <c r="AC23" i="4" s="1"/>
  <c r="G24" i="4"/>
  <c r="H24" i="4"/>
  <c r="I24" i="4" s="1"/>
  <c r="J24" i="4" s="1"/>
  <c r="K24" i="4" s="1"/>
  <c r="L24" i="4" s="1"/>
  <c r="M24" i="4" s="1"/>
  <c r="N24" i="4" s="1"/>
  <c r="O24" i="4" s="1"/>
  <c r="P24" i="4" s="1"/>
  <c r="Q24" i="4" s="1"/>
  <c r="R24" i="4" s="1"/>
  <c r="S24" i="4" s="1"/>
  <c r="T24" i="4" s="1"/>
  <c r="U24" i="4" s="1"/>
  <c r="V24" i="4" s="1"/>
  <c r="W24" i="4" s="1"/>
  <c r="X24" i="4" s="1"/>
  <c r="Y24" i="4" s="1"/>
  <c r="Z24" i="4" s="1"/>
  <c r="AA24" i="4" s="1"/>
  <c r="AB24" i="4" s="1"/>
  <c r="AC24" i="4" s="1"/>
  <c r="G25" i="4"/>
  <c r="H25" i="4" s="1"/>
  <c r="I25" i="4" s="1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G26" i="4"/>
  <c r="H26" i="4" s="1"/>
  <c r="I26" i="4" s="1"/>
  <c r="J26" i="4" s="1"/>
  <c r="K26" i="4" s="1"/>
  <c r="L26" i="4" s="1"/>
  <c r="M26" i="4" s="1"/>
  <c r="N26" i="4" s="1"/>
  <c r="O26" i="4" s="1"/>
  <c r="P26" i="4" s="1"/>
  <c r="Q26" i="4" s="1"/>
  <c r="R26" i="4" s="1"/>
  <c r="S26" i="4" s="1"/>
  <c r="T26" i="4" s="1"/>
  <c r="U26" i="4" s="1"/>
  <c r="V26" i="4" s="1"/>
  <c r="W26" i="4" s="1"/>
  <c r="X26" i="4" s="1"/>
  <c r="Y26" i="4" s="1"/>
  <c r="Z26" i="4" s="1"/>
  <c r="AA26" i="4" s="1"/>
  <c r="AB26" i="4" s="1"/>
  <c r="AC26" i="4" s="1"/>
  <c r="H9" i="4"/>
  <c r="I9" i="4" s="1"/>
  <c r="J9" i="4" s="1"/>
  <c r="K9" i="4" s="1"/>
  <c r="L9" i="4" s="1"/>
  <c r="M9" i="4" s="1"/>
  <c r="N9" i="4" s="1"/>
  <c r="O9" i="4" s="1"/>
  <c r="P9" i="4" s="1"/>
  <c r="Q9" i="4" s="1"/>
  <c r="R9" i="4" s="1"/>
  <c r="S9" i="4" s="1"/>
  <c r="T9" i="4" s="1"/>
  <c r="U9" i="4" s="1"/>
  <c r="V9" i="4" s="1"/>
  <c r="W9" i="4" s="1"/>
  <c r="X9" i="4" s="1"/>
  <c r="Y9" i="4" s="1"/>
  <c r="Z9" i="4" s="1"/>
  <c r="AA9" i="4" s="1"/>
  <c r="AB9" i="4" s="1"/>
  <c r="AC9" i="4" s="1"/>
  <c r="G9" i="4"/>
  <c r="BY12" i="27" l="1"/>
  <c r="BY11" i="27"/>
  <c r="BY10" i="27"/>
  <c r="BY9" i="27"/>
  <c r="BY12" i="26"/>
  <c r="BY11" i="26"/>
  <c r="BY10" i="26"/>
  <c r="BY9" i="26"/>
  <c r="BY12" i="25"/>
  <c r="BY11" i="25"/>
  <c r="BY10" i="25"/>
  <c r="BY9" i="25"/>
  <c r="BY12" i="24"/>
  <c r="BY11" i="24"/>
  <c r="BY10" i="24"/>
  <c r="BY9" i="24"/>
  <c r="BY12" i="23"/>
  <c r="BY11" i="23"/>
  <c r="BY10" i="23"/>
  <c r="BY9" i="23"/>
  <c r="BY12" i="22"/>
  <c r="BY11" i="22"/>
  <c r="BY10" i="22"/>
  <c r="BY9" i="22"/>
  <c r="BY9" i="21" l="1"/>
  <c r="BY10" i="21"/>
  <c r="BY11" i="21"/>
  <c r="BY12" i="21"/>
  <c r="BN7" i="21"/>
  <c r="BO7" i="21" s="1"/>
  <c r="BP7" i="21" s="1"/>
  <c r="BQ7" i="21" s="1"/>
  <c r="BR7" i="21" s="1"/>
  <c r="BS7" i="21" s="1"/>
  <c r="BT7" i="21" s="1"/>
  <c r="BU7" i="21" s="1"/>
  <c r="BV7" i="21" s="1"/>
  <c r="BW7" i="21" s="1"/>
  <c r="BX7" i="21" s="1"/>
  <c r="BY7" i="21" s="1"/>
  <c r="BB7" i="21"/>
  <c r="BC7" i="21" s="1"/>
  <c r="BD7" i="21" s="1"/>
  <c r="BE7" i="21" s="1"/>
  <c r="BF7" i="21" s="1"/>
  <c r="BG7" i="21" s="1"/>
  <c r="BH7" i="21" s="1"/>
  <c r="BI7" i="21" s="1"/>
  <c r="BJ7" i="21" s="1"/>
  <c r="BK7" i="21" s="1"/>
  <c r="BL7" i="21" s="1"/>
  <c r="BM7" i="21" s="1"/>
  <c r="AP7" i="21"/>
  <c r="AQ7" i="21" s="1"/>
  <c r="AR7" i="21" s="1"/>
  <c r="AS7" i="21" s="1"/>
  <c r="AT7" i="21" s="1"/>
  <c r="AU7" i="21" s="1"/>
  <c r="AV7" i="21" s="1"/>
  <c r="AW7" i="21" s="1"/>
  <c r="AX7" i="21" s="1"/>
  <c r="AY7" i="21" s="1"/>
  <c r="AZ7" i="21" s="1"/>
  <c r="BA7" i="21" s="1"/>
  <c r="AD7" i="21"/>
  <c r="AE7" i="21" s="1"/>
  <c r="AF7" i="21" s="1"/>
  <c r="AG7" i="21" s="1"/>
  <c r="AH7" i="21" s="1"/>
  <c r="R7" i="21"/>
  <c r="S7" i="21" s="1"/>
  <c r="F7" i="21"/>
  <c r="G7" i="21" s="1"/>
  <c r="AX6" i="21"/>
  <c r="BJ6" i="21" s="1"/>
  <c r="AP6" i="21"/>
  <c r="BB6" i="21" s="1"/>
  <c r="AO6" i="21"/>
  <c r="AN6" i="21"/>
  <c r="AM6" i="21"/>
  <c r="AY6" i="21" s="1"/>
  <c r="BK6" i="21" s="1"/>
  <c r="AL6" i="21"/>
  <c r="AK6" i="21"/>
  <c r="AW6" i="21" s="1"/>
  <c r="AJ6" i="21"/>
  <c r="AV6" i="21" s="1"/>
  <c r="AI6" i="21"/>
  <c r="AH6" i="21"/>
  <c r="AT6" i="21" s="1"/>
  <c r="AG6" i="21"/>
  <c r="AG8" i="21" s="1"/>
  <c r="AF6" i="21"/>
  <c r="AE6" i="21"/>
  <c r="AQ6" i="21" s="1"/>
  <c r="AD6" i="21"/>
  <c r="AD8" i="21" s="1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27" i="19"/>
  <c r="A28" i="19"/>
  <c r="A29" i="19"/>
  <c r="S8" i="19"/>
  <c r="R8" i="19"/>
  <c r="BN7" i="19"/>
  <c r="BO7" i="19" s="1"/>
  <c r="BP7" i="19" s="1"/>
  <c r="BQ7" i="19" s="1"/>
  <c r="BR7" i="19" s="1"/>
  <c r="BS7" i="19" s="1"/>
  <c r="BT7" i="19" s="1"/>
  <c r="BU7" i="19" s="1"/>
  <c r="BV7" i="19" s="1"/>
  <c r="BW7" i="19" s="1"/>
  <c r="BX7" i="19" s="1"/>
  <c r="BY7" i="19" s="1"/>
  <c r="BC7" i="19"/>
  <c r="BD7" i="19" s="1"/>
  <c r="BE7" i="19" s="1"/>
  <c r="BF7" i="19" s="1"/>
  <c r="BG7" i="19" s="1"/>
  <c r="BH7" i="19" s="1"/>
  <c r="BI7" i="19" s="1"/>
  <c r="BJ7" i="19" s="1"/>
  <c r="BK7" i="19" s="1"/>
  <c r="BL7" i="19" s="1"/>
  <c r="BM7" i="19" s="1"/>
  <c r="BB7" i="19"/>
  <c r="AQ7" i="19"/>
  <c r="AR7" i="19" s="1"/>
  <c r="AS7" i="19" s="1"/>
  <c r="AT7" i="19" s="1"/>
  <c r="AU7" i="19" s="1"/>
  <c r="AV7" i="19" s="1"/>
  <c r="AW7" i="19" s="1"/>
  <c r="AX7" i="19" s="1"/>
  <c r="AY7" i="19" s="1"/>
  <c r="AZ7" i="19" s="1"/>
  <c r="BA7" i="19" s="1"/>
  <c r="AP7" i="19"/>
  <c r="AE7" i="19"/>
  <c r="AF7" i="19" s="1"/>
  <c r="AG7" i="19" s="1"/>
  <c r="AD7" i="19"/>
  <c r="T7" i="19"/>
  <c r="T8" i="19" s="1"/>
  <c r="S7" i="19"/>
  <c r="R7" i="19"/>
  <c r="F7" i="19"/>
  <c r="F8" i="19" s="1"/>
  <c r="AZ6" i="19"/>
  <c r="BL6" i="19" s="1"/>
  <c r="AO6" i="19"/>
  <c r="BA6" i="19" s="1"/>
  <c r="AN6" i="19"/>
  <c r="AM6" i="19"/>
  <c r="AL6" i="19"/>
  <c r="AX6" i="19" s="1"/>
  <c r="AK6" i="19"/>
  <c r="AW6" i="19" s="1"/>
  <c r="AJ6" i="19"/>
  <c r="AV6" i="19" s="1"/>
  <c r="AI6" i="19"/>
  <c r="AU6" i="19" s="1"/>
  <c r="BG6" i="19" s="1"/>
  <c r="AH6" i="19"/>
  <c r="AT6" i="19" s="1"/>
  <c r="AG6" i="19"/>
  <c r="AS6" i="19" s="1"/>
  <c r="AF6" i="19"/>
  <c r="AR6" i="19" s="1"/>
  <c r="AE6" i="19"/>
  <c r="AQ6" i="19" s="1"/>
  <c r="AD6" i="19"/>
  <c r="AD8" i="19" s="1"/>
  <c r="R8" i="18"/>
  <c r="BP7" i="18"/>
  <c r="BQ7" i="18" s="1"/>
  <c r="BR7" i="18" s="1"/>
  <c r="BS7" i="18" s="1"/>
  <c r="BT7" i="18" s="1"/>
  <c r="BU7" i="18" s="1"/>
  <c r="BV7" i="18" s="1"/>
  <c r="BW7" i="18" s="1"/>
  <c r="BX7" i="18" s="1"/>
  <c r="BY7" i="18" s="1"/>
  <c r="BO7" i="18"/>
  <c r="BN7" i="18"/>
  <c r="BC7" i="18"/>
  <c r="BD7" i="18" s="1"/>
  <c r="BE7" i="18" s="1"/>
  <c r="BF7" i="18" s="1"/>
  <c r="BG7" i="18" s="1"/>
  <c r="BH7" i="18" s="1"/>
  <c r="BI7" i="18" s="1"/>
  <c r="BJ7" i="18" s="1"/>
  <c r="BK7" i="18" s="1"/>
  <c r="BL7" i="18" s="1"/>
  <c r="BM7" i="18" s="1"/>
  <c r="BB7" i="18"/>
  <c r="AQ7" i="18"/>
  <c r="AR7" i="18" s="1"/>
  <c r="AS7" i="18" s="1"/>
  <c r="AT7" i="18" s="1"/>
  <c r="AU7" i="18" s="1"/>
  <c r="AV7" i="18" s="1"/>
  <c r="AW7" i="18" s="1"/>
  <c r="AX7" i="18" s="1"/>
  <c r="AY7" i="18" s="1"/>
  <c r="AZ7" i="18" s="1"/>
  <c r="BA7" i="18" s="1"/>
  <c r="AP7" i="18"/>
  <c r="AE7" i="18"/>
  <c r="AF7" i="18" s="1"/>
  <c r="AG7" i="18" s="1"/>
  <c r="AH7" i="18" s="1"/>
  <c r="AI7" i="18" s="1"/>
  <c r="AD7" i="18"/>
  <c r="S7" i="18"/>
  <c r="T7" i="18" s="1"/>
  <c r="R7" i="18"/>
  <c r="F7" i="18"/>
  <c r="F8" i="18" s="1"/>
  <c r="AY6" i="18"/>
  <c r="AY8" i="18" s="1"/>
  <c r="AW6" i="18"/>
  <c r="AV6" i="18"/>
  <c r="AV8" i="18" s="1"/>
  <c r="AT6" i="18"/>
  <c r="AT8" i="18" s="1"/>
  <c r="AQ6" i="18"/>
  <c r="AQ8" i="18" s="1"/>
  <c r="AO6" i="18"/>
  <c r="AN6" i="18"/>
  <c r="AM6" i="18"/>
  <c r="AL6" i="18"/>
  <c r="AK6" i="18"/>
  <c r="AJ6" i="18"/>
  <c r="AI6" i="18"/>
  <c r="AU6" i="18" s="1"/>
  <c r="AH6" i="18"/>
  <c r="AH8" i="18" s="1"/>
  <c r="AG6" i="18"/>
  <c r="AF6" i="18"/>
  <c r="AE6" i="18"/>
  <c r="AE8" i="18" s="1"/>
  <c r="AD6" i="18"/>
  <c r="AD8" i="18" s="1"/>
  <c r="BY9" i="20"/>
  <c r="BY10" i="20"/>
  <c r="BY11" i="20"/>
  <c r="BY12" i="20"/>
  <c r="AP8" i="21" l="1"/>
  <c r="AE8" i="21"/>
  <c r="AF8" i="21"/>
  <c r="AR8" i="19"/>
  <c r="AT8" i="19"/>
  <c r="AE8" i="19"/>
  <c r="AT8" i="21"/>
  <c r="BF6" i="21"/>
  <c r="BB8" i="21"/>
  <c r="BN6" i="21"/>
  <c r="BN8" i="21" s="1"/>
  <c r="AQ8" i="21"/>
  <c r="AV8" i="21"/>
  <c r="BH6" i="21"/>
  <c r="AW8" i="21"/>
  <c r="BK8" i="21"/>
  <c r="BW6" i="21"/>
  <c r="BW8" i="21" s="1"/>
  <c r="H7" i="21"/>
  <c r="G8" i="21"/>
  <c r="BV6" i="21"/>
  <c r="BV8" i="21" s="1"/>
  <c r="BJ8" i="21"/>
  <c r="S8" i="21"/>
  <c r="T7" i="21"/>
  <c r="AI7" i="21"/>
  <c r="AJ7" i="21" s="1"/>
  <c r="AK7" i="21" s="1"/>
  <c r="AL7" i="21" s="1"/>
  <c r="AM7" i="21" s="1"/>
  <c r="AN7" i="21" s="1"/>
  <c r="AO7" i="21" s="1"/>
  <c r="AO8" i="21" s="1"/>
  <c r="AH8" i="21"/>
  <c r="R8" i="21"/>
  <c r="AR6" i="21"/>
  <c r="AZ6" i="21"/>
  <c r="AS6" i="21"/>
  <c r="BA6" i="21"/>
  <c r="BI6" i="21"/>
  <c r="AX8" i="21"/>
  <c r="F8" i="21"/>
  <c r="AY8" i="21"/>
  <c r="AU6" i="21"/>
  <c r="BC6" i="21"/>
  <c r="AX8" i="19"/>
  <c r="BJ6" i="19"/>
  <c r="BE6" i="19"/>
  <c r="AS8" i="19"/>
  <c r="BA8" i="19"/>
  <c r="BM6" i="19"/>
  <c r="BC6" i="19"/>
  <c r="AQ8" i="19"/>
  <c r="AH8" i="19"/>
  <c r="AH7" i="19"/>
  <c r="AI7" i="19" s="1"/>
  <c r="AJ7" i="19" s="1"/>
  <c r="AK7" i="19" s="1"/>
  <c r="AG8" i="19"/>
  <c r="AV8" i="19"/>
  <c r="BH6" i="19"/>
  <c r="BG8" i="19"/>
  <c r="BS6" i="19"/>
  <c r="BS8" i="19" s="1"/>
  <c r="AW8" i="19"/>
  <c r="BI6" i="19"/>
  <c r="BL8" i="19"/>
  <c r="BX6" i="19"/>
  <c r="BX8" i="19" s="1"/>
  <c r="U7" i="19"/>
  <c r="G7" i="19"/>
  <c r="AF8" i="19"/>
  <c r="BD6" i="19"/>
  <c r="AU8" i="19"/>
  <c r="AP6" i="19"/>
  <c r="BF6" i="19"/>
  <c r="AY6" i="19"/>
  <c r="AJ8" i="19"/>
  <c r="AZ8" i="19"/>
  <c r="AU8" i="18"/>
  <c r="BG6" i="18"/>
  <c r="AI8" i="18"/>
  <c r="AJ7" i="18"/>
  <c r="U7" i="18"/>
  <c r="T8" i="18"/>
  <c r="AF8" i="18"/>
  <c r="AW8" i="18"/>
  <c r="BC6" i="18"/>
  <c r="BK6" i="18"/>
  <c r="G7" i="18"/>
  <c r="AP6" i="18"/>
  <c r="AX6" i="18"/>
  <c r="BF6" i="18"/>
  <c r="S8" i="18"/>
  <c r="AG8" i="18"/>
  <c r="AR6" i="18"/>
  <c r="AZ6" i="18"/>
  <c r="BH6" i="18"/>
  <c r="AS6" i="18"/>
  <c r="BA6" i="18"/>
  <c r="BI6" i="18"/>
  <c r="F67" i="12"/>
  <c r="F68" i="12"/>
  <c r="F70" i="12"/>
  <c r="F71" i="12"/>
  <c r="F65" i="12"/>
  <c r="F60" i="12"/>
  <c r="AL8" i="21" l="1"/>
  <c r="AN8" i="21"/>
  <c r="AK8" i="21"/>
  <c r="BG6" i="21"/>
  <c r="AU8" i="21"/>
  <c r="BT6" i="21"/>
  <c r="BT8" i="21" s="1"/>
  <c r="BH8" i="21"/>
  <c r="BD6" i="21"/>
  <c r="AR8" i="21"/>
  <c r="AM8" i="21"/>
  <c r="BE6" i="21"/>
  <c r="AS8" i="21"/>
  <c r="U7" i="21"/>
  <c r="T8" i="21"/>
  <c r="AI8" i="21"/>
  <c r="BU6" i="21"/>
  <c r="BU8" i="21" s="1"/>
  <c r="BI8" i="21"/>
  <c r="I7" i="21"/>
  <c r="H8" i="21"/>
  <c r="BM6" i="21"/>
  <c r="BA8" i="21"/>
  <c r="BC8" i="21"/>
  <c r="BO6" i="21"/>
  <c r="BO8" i="21" s="1"/>
  <c r="AJ8" i="21"/>
  <c r="BL6" i="21"/>
  <c r="AZ8" i="21"/>
  <c r="BF8" i="21"/>
  <c r="BR6" i="21"/>
  <c r="BR8" i="21" s="1"/>
  <c r="BD8" i="19"/>
  <c r="BP6" i="19"/>
  <c r="BP8" i="19" s="1"/>
  <c r="BJ8" i="19"/>
  <c r="BV6" i="19"/>
  <c r="BV8" i="19" s="1"/>
  <c r="G8" i="19"/>
  <c r="H7" i="19"/>
  <c r="BO6" i="19"/>
  <c r="BO8" i="19" s="1"/>
  <c r="BC8" i="19"/>
  <c r="BB6" i="19"/>
  <c r="AP8" i="19"/>
  <c r="AL7" i="19"/>
  <c r="AK8" i="19"/>
  <c r="BH8" i="19"/>
  <c r="BT6" i="19"/>
  <c r="BT8" i="19" s="1"/>
  <c r="AY8" i="19"/>
  <c r="BK6" i="19"/>
  <c r="U8" i="19"/>
  <c r="V7" i="19"/>
  <c r="BM8" i="19"/>
  <c r="BY6" i="19"/>
  <c r="BY8" i="19" s="1"/>
  <c r="BR6" i="19"/>
  <c r="BR8" i="19" s="1"/>
  <c r="BF8" i="19"/>
  <c r="BI8" i="19"/>
  <c r="BU6" i="19"/>
  <c r="BU8" i="19" s="1"/>
  <c r="AI8" i="19"/>
  <c r="BE8" i="19"/>
  <c r="BQ6" i="19"/>
  <c r="BQ8" i="19" s="1"/>
  <c r="BE6" i="18"/>
  <c r="AS8" i="18"/>
  <c r="BH8" i="18"/>
  <c r="BT6" i="18"/>
  <c r="BT8" i="18" s="1"/>
  <c r="BO6" i="18"/>
  <c r="BO8" i="18" s="1"/>
  <c r="BC8" i="18"/>
  <c r="BU6" i="18"/>
  <c r="BU8" i="18" s="1"/>
  <c r="BI8" i="18"/>
  <c r="BR6" i="18"/>
  <c r="BR8" i="18" s="1"/>
  <c r="BF8" i="18"/>
  <c r="AP8" i="18"/>
  <c r="BB6" i="18"/>
  <c r="BL6" i="18"/>
  <c r="AZ8" i="18"/>
  <c r="G8" i="18"/>
  <c r="H7" i="18"/>
  <c r="AR8" i="18"/>
  <c r="BD6" i="18"/>
  <c r="BK8" i="18"/>
  <c r="BW6" i="18"/>
  <c r="BW8" i="18" s="1"/>
  <c r="V7" i="18"/>
  <c r="U8" i="18"/>
  <c r="AJ8" i="18"/>
  <c r="AK7" i="18"/>
  <c r="BA8" i="18"/>
  <c r="BM6" i="18"/>
  <c r="BJ6" i="18"/>
  <c r="AX8" i="18"/>
  <c r="BG8" i="18"/>
  <c r="BS6" i="18"/>
  <c r="BS8" i="18" s="1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A71" i="19"/>
  <c r="A72" i="19"/>
  <c r="A73" i="19"/>
  <c r="A74" i="19"/>
  <c r="A75" i="19"/>
  <c r="A76" i="19"/>
  <c r="A77" i="19"/>
  <c r="A78" i="19"/>
  <c r="A79" i="19"/>
  <c r="A80" i="19"/>
  <c r="A81" i="19"/>
  <c r="A82" i="19"/>
  <c r="A83" i="19"/>
  <c r="A84" i="19"/>
  <c r="A85" i="19"/>
  <c r="A86" i="19"/>
  <c r="A87" i="19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A103" i="19"/>
  <c r="A104" i="19"/>
  <c r="A105" i="19"/>
  <c r="A106" i="19"/>
  <c r="A107" i="19"/>
  <c r="A108" i="19"/>
  <c r="A10" i="20"/>
  <c r="A11" i="20"/>
  <c r="A12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" i="21"/>
  <c r="A11" i="21"/>
  <c r="A12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" i="22"/>
  <c r="A11" i="22"/>
  <c r="A12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" i="23"/>
  <c r="A11" i="23"/>
  <c r="A12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53" i="23"/>
  <c r="A54" i="23"/>
  <c r="A55" i="23"/>
  <c r="A56" i="23"/>
  <c r="A57" i="23"/>
  <c r="A58" i="23"/>
  <c r="A59" i="23"/>
  <c r="A60" i="23"/>
  <c r="A61" i="23"/>
  <c r="A62" i="23"/>
  <c r="A63" i="23"/>
  <c r="A64" i="23"/>
  <c r="A65" i="23"/>
  <c r="A66" i="23"/>
  <c r="A67" i="23"/>
  <c r="A68" i="23"/>
  <c r="A69" i="23"/>
  <c r="A70" i="23"/>
  <c r="A71" i="23"/>
  <c r="A72" i="23"/>
  <c r="A73" i="23"/>
  <c r="A74" i="23"/>
  <c r="A75" i="23"/>
  <c r="A76" i="23"/>
  <c r="A77" i="23"/>
  <c r="A78" i="23"/>
  <c r="A79" i="23"/>
  <c r="A80" i="23"/>
  <c r="A81" i="23"/>
  <c r="A82" i="23"/>
  <c r="A83" i="23"/>
  <c r="A84" i="23"/>
  <c r="A85" i="23"/>
  <c r="A86" i="23"/>
  <c r="A87" i="23"/>
  <c r="A88" i="23"/>
  <c r="A89" i="23"/>
  <c r="A90" i="23"/>
  <c r="A91" i="23"/>
  <c r="A92" i="23"/>
  <c r="A93" i="23"/>
  <c r="A94" i="23"/>
  <c r="A95" i="23"/>
  <c r="A96" i="23"/>
  <c r="A97" i="23"/>
  <c r="A98" i="23"/>
  <c r="A99" i="23"/>
  <c r="A100" i="23"/>
  <c r="A101" i="23"/>
  <c r="A102" i="23"/>
  <c r="A103" i="23"/>
  <c r="A104" i="23"/>
  <c r="A105" i="23"/>
  <c r="A106" i="23"/>
  <c r="A107" i="23"/>
  <c r="A108" i="23"/>
  <c r="A10" i="24"/>
  <c r="A11" i="24"/>
  <c r="A12" i="24"/>
  <c r="A61" i="24"/>
  <c r="A62" i="24"/>
  <c r="A63" i="24"/>
  <c r="A64" i="24"/>
  <c r="A65" i="24"/>
  <c r="A66" i="24"/>
  <c r="A67" i="24"/>
  <c r="A68" i="24"/>
  <c r="A69" i="24"/>
  <c r="A70" i="24"/>
  <c r="A71" i="24"/>
  <c r="A72" i="24"/>
  <c r="A73" i="24"/>
  <c r="A74" i="24"/>
  <c r="A75" i="24"/>
  <c r="A76" i="24"/>
  <c r="A77" i="24"/>
  <c r="A78" i="24"/>
  <c r="A79" i="24"/>
  <c r="A80" i="24"/>
  <c r="A81" i="24"/>
  <c r="A82" i="24"/>
  <c r="A83" i="24"/>
  <c r="A84" i="24"/>
  <c r="A85" i="24"/>
  <c r="A86" i="24"/>
  <c r="A87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" i="25"/>
  <c r="A11" i="25"/>
  <c r="A12" i="25"/>
  <c r="A32" i="25"/>
  <c r="A33" i="25"/>
  <c r="A34" i="25"/>
  <c r="A35" i="25"/>
  <c r="A36" i="25"/>
  <c r="A37" i="25"/>
  <c r="A38" i="25"/>
  <c r="A39" i="25"/>
  <c r="A40" i="25"/>
  <c r="A41" i="25"/>
  <c r="A42" i="25"/>
  <c r="A43" i="25"/>
  <c r="A44" i="25"/>
  <c r="A45" i="25"/>
  <c r="A46" i="25"/>
  <c r="A47" i="25"/>
  <c r="A48" i="25"/>
  <c r="A49" i="25"/>
  <c r="A50" i="25"/>
  <c r="A51" i="25"/>
  <c r="A52" i="25"/>
  <c r="A53" i="25"/>
  <c r="A54" i="25"/>
  <c r="A55" i="25"/>
  <c r="A56" i="25"/>
  <c r="A57" i="25"/>
  <c r="A58" i="25"/>
  <c r="A59" i="25"/>
  <c r="A60" i="25"/>
  <c r="A61" i="25"/>
  <c r="A62" i="25"/>
  <c r="A63" i="25"/>
  <c r="A64" i="25"/>
  <c r="A65" i="25"/>
  <c r="A66" i="25"/>
  <c r="A67" i="25"/>
  <c r="A68" i="25"/>
  <c r="A69" i="25"/>
  <c r="A70" i="25"/>
  <c r="A71" i="25"/>
  <c r="A72" i="25"/>
  <c r="A73" i="25"/>
  <c r="A74" i="25"/>
  <c r="A75" i="25"/>
  <c r="A76" i="25"/>
  <c r="A77" i="25"/>
  <c r="A78" i="25"/>
  <c r="A79" i="25"/>
  <c r="A80" i="25"/>
  <c r="A81" i="25"/>
  <c r="A82" i="25"/>
  <c r="A83" i="25"/>
  <c r="A84" i="25"/>
  <c r="A85" i="25"/>
  <c r="A86" i="25"/>
  <c r="A87" i="25"/>
  <c r="A88" i="25"/>
  <c r="A89" i="25"/>
  <c r="A90" i="25"/>
  <c r="A91" i="25"/>
  <c r="A92" i="25"/>
  <c r="A93" i="25"/>
  <c r="A94" i="25"/>
  <c r="A95" i="25"/>
  <c r="A96" i="25"/>
  <c r="A97" i="25"/>
  <c r="A98" i="25"/>
  <c r="A99" i="25"/>
  <c r="A100" i="25"/>
  <c r="A101" i="25"/>
  <c r="A102" i="25"/>
  <c r="A103" i="25"/>
  <c r="A104" i="25"/>
  <c r="A105" i="25"/>
  <c r="A106" i="25"/>
  <c r="A107" i="25"/>
  <c r="A108" i="25"/>
  <c r="A10" i="26"/>
  <c r="A11" i="26"/>
  <c r="A12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72" i="26"/>
  <c r="A73" i="26"/>
  <c r="A74" i="26"/>
  <c r="A75" i="26"/>
  <c r="A76" i="26"/>
  <c r="A77" i="26"/>
  <c r="A78" i="26"/>
  <c r="A79" i="26"/>
  <c r="A80" i="26"/>
  <c r="A81" i="26"/>
  <c r="A82" i="26"/>
  <c r="A83" i="26"/>
  <c r="A84" i="26"/>
  <c r="A85" i="26"/>
  <c r="A86" i="26"/>
  <c r="A87" i="26"/>
  <c r="A88" i="26"/>
  <c r="A89" i="26"/>
  <c r="A90" i="26"/>
  <c r="A91" i="26"/>
  <c r="A92" i="26"/>
  <c r="A93" i="26"/>
  <c r="A94" i="26"/>
  <c r="A95" i="26"/>
  <c r="A96" i="26"/>
  <c r="A97" i="26"/>
  <c r="A98" i="26"/>
  <c r="A99" i="26"/>
  <c r="A100" i="26"/>
  <c r="A101" i="26"/>
  <c r="A102" i="26"/>
  <c r="A103" i="26"/>
  <c r="A104" i="26"/>
  <c r="A105" i="26"/>
  <c r="A106" i="26"/>
  <c r="A107" i="26"/>
  <c r="A108" i="26"/>
  <c r="A10" i="27"/>
  <c r="A11" i="27"/>
  <c r="A12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A69" i="27"/>
  <c r="A70" i="27"/>
  <c r="A71" i="27"/>
  <c r="A72" i="27"/>
  <c r="A73" i="27"/>
  <c r="A74" i="27"/>
  <c r="A75" i="27"/>
  <c r="A76" i="27"/>
  <c r="A77" i="27"/>
  <c r="A78" i="27"/>
  <c r="A79" i="27"/>
  <c r="A80" i="27"/>
  <c r="A81" i="27"/>
  <c r="A82" i="27"/>
  <c r="A83" i="27"/>
  <c r="A84" i="27"/>
  <c r="A85" i="27"/>
  <c r="A86" i="27"/>
  <c r="A87" i="27"/>
  <c r="A88" i="27"/>
  <c r="A89" i="27"/>
  <c r="A90" i="27"/>
  <c r="A91" i="27"/>
  <c r="A92" i="27"/>
  <c r="A93" i="27"/>
  <c r="A94" i="27"/>
  <c r="A95" i="27"/>
  <c r="A96" i="27"/>
  <c r="A97" i="27"/>
  <c r="A98" i="27"/>
  <c r="A99" i="27"/>
  <c r="A100" i="27"/>
  <c r="A101" i="27"/>
  <c r="A102" i="27"/>
  <c r="A103" i="27"/>
  <c r="A104" i="27"/>
  <c r="A105" i="27"/>
  <c r="A106" i="27"/>
  <c r="A107" i="27"/>
  <c r="A108" i="27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A28" i="28"/>
  <c r="A29" i="28"/>
  <c r="A30" i="28"/>
  <c r="A31" i="28"/>
  <c r="A32" i="28"/>
  <c r="A33" i="28"/>
  <c r="A34" i="28"/>
  <c r="A35" i="28"/>
  <c r="A36" i="28"/>
  <c r="A37" i="28"/>
  <c r="A38" i="28"/>
  <c r="A39" i="28"/>
  <c r="A40" i="28"/>
  <c r="A41" i="28"/>
  <c r="A42" i="28"/>
  <c r="A43" i="28"/>
  <c r="A44" i="28"/>
  <c r="A45" i="28"/>
  <c r="A46" i="28"/>
  <c r="A47" i="28"/>
  <c r="A48" i="28"/>
  <c r="A49" i="28"/>
  <c r="A50" i="28"/>
  <c r="A51" i="28"/>
  <c r="A52" i="28"/>
  <c r="A53" i="28"/>
  <c r="A54" i="28"/>
  <c r="A55" i="28"/>
  <c r="A56" i="28"/>
  <c r="A57" i="28"/>
  <c r="A58" i="28"/>
  <c r="A59" i="28"/>
  <c r="A60" i="28"/>
  <c r="A61" i="28"/>
  <c r="A62" i="28"/>
  <c r="A63" i="28"/>
  <c r="A64" i="28"/>
  <c r="A65" i="28"/>
  <c r="A66" i="28"/>
  <c r="A67" i="28"/>
  <c r="A68" i="28"/>
  <c r="A69" i="28"/>
  <c r="A70" i="28"/>
  <c r="A71" i="28"/>
  <c r="A72" i="28"/>
  <c r="A73" i="28"/>
  <c r="A74" i="28"/>
  <c r="A75" i="28"/>
  <c r="A76" i="28"/>
  <c r="A77" i="28"/>
  <c r="A78" i="28"/>
  <c r="A79" i="28"/>
  <c r="A80" i="28"/>
  <c r="A81" i="28"/>
  <c r="A82" i="28"/>
  <c r="A83" i="28"/>
  <c r="A84" i="28"/>
  <c r="A85" i="28"/>
  <c r="A86" i="28"/>
  <c r="A87" i="28"/>
  <c r="A88" i="28"/>
  <c r="A89" i="28"/>
  <c r="A90" i="28"/>
  <c r="A91" i="28"/>
  <c r="A92" i="28"/>
  <c r="A93" i="28"/>
  <c r="A94" i="28"/>
  <c r="A95" i="28"/>
  <c r="A96" i="28"/>
  <c r="A97" i="28"/>
  <c r="A98" i="28"/>
  <c r="A99" i="28"/>
  <c r="A100" i="28"/>
  <c r="A101" i="28"/>
  <c r="A102" i="28"/>
  <c r="A103" i="28"/>
  <c r="A104" i="28"/>
  <c r="A105" i="28"/>
  <c r="A106" i="28"/>
  <c r="A107" i="28"/>
  <c r="A108" i="28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9" i="16"/>
  <c r="A9" i="17"/>
  <c r="A9" i="20"/>
  <c r="A9" i="21"/>
  <c r="A9" i="22"/>
  <c r="A9" i="23"/>
  <c r="A9" i="24"/>
  <c r="A9" i="25"/>
  <c r="A9" i="26"/>
  <c r="A9" i="27"/>
  <c r="A9" i="28"/>
  <c r="A9" i="15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9" i="4"/>
  <c r="A5" i="15"/>
  <c r="A5" i="16"/>
  <c r="A5" i="17"/>
  <c r="A5" i="18"/>
  <c r="A5" i="19"/>
  <c r="A5" i="20"/>
  <c r="A5" i="21"/>
  <c r="A5" i="22"/>
  <c r="A5" i="23"/>
  <c r="A5" i="24"/>
  <c r="A5" i="25"/>
  <c r="A5" i="26"/>
  <c r="A5" i="27"/>
  <c r="A5" i="28"/>
  <c r="A5" i="4"/>
  <c r="B44" i="12"/>
  <c r="N9" i="13"/>
  <c r="D2" i="2"/>
  <c r="A12" i="18"/>
  <c r="A11" i="18"/>
  <c r="A10" i="18"/>
  <c r="A12" i="19"/>
  <c r="A11" i="19"/>
  <c r="D12" i="28"/>
  <c r="D11" i="28"/>
  <c r="D10" i="28"/>
  <c r="A9" i="18"/>
  <c r="A9" i="19"/>
  <c r="D9" i="28"/>
  <c r="B52" i="12"/>
  <c r="F7" i="17"/>
  <c r="F8" i="17" s="1"/>
  <c r="F7" i="20"/>
  <c r="F8" i="20" s="1"/>
  <c r="F7" i="22"/>
  <c r="F8" i="22" s="1"/>
  <c r="F7" i="23"/>
  <c r="F8" i="23" s="1"/>
  <c r="F7" i="24"/>
  <c r="F8" i="24" s="1"/>
  <c r="F7" i="25"/>
  <c r="F8" i="25" s="1"/>
  <c r="F7" i="26"/>
  <c r="F8" i="26" s="1"/>
  <c r="F7" i="27"/>
  <c r="F8" i="27" s="1"/>
  <c r="F7" i="28"/>
  <c r="F8" i="28" s="1"/>
  <c r="F7" i="16"/>
  <c r="F8" i="16" s="1"/>
  <c r="F7" i="4"/>
  <c r="G7" i="4" s="1"/>
  <c r="G8" i="4" s="1"/>
  <c r="F7" i="15"/>
  <c r="G7" i="15" s="1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CL7" i="28"/>
  <c r="CM7" i="28" s="1"/>
  <c r="CN7" i="28" s="1"/>
  <c r="CO7" i="28" s="1"/>
  <c r="CP7" i="28" s="1"/>
  <c r="CQ7" i="28" s="1"/>
  <c r="CR7" i="28" s="1"/>
  <c r="CS7" i="28" s="1"/>
  <c r="CT7" i="28" s="1"/>
  <c r="CU7" i="28" s="1"/>
  <c r="CV7" i="28" s="1"/>
  <c r="CW7" i="28" s="1"/>
  <c r="BZ7" i="28"/>
  <c r="CA7" i="28" s="1"/>
  <c r="CB7" i="28" s="1"/>
  <c r="CC7" i="28" s="1"/>
  <c r="CD7" i="28" s="1"/>
  <c r="CE7" i="28" s="1"/>
  <c r="CF7" i="28" s="1"/>
  <c r="CG7" i="28" s="1"/>
  <c r="CH7" i="28" s="1"/>
  <c r="CI7" i="28" s="1"/>
  <c r="CJ7" i="28" s="1"/>
  <c r="CK7" i="28" s="1"/>
  <c r="BN7" i="28"/>
  <c r="BO7" i="28" s="1"/>
  <c r="BP7" i="28" s="1"/>
  <c r="BQ7" i="28" s="1"/>
  <c r="BR7" i="28" s="1"/>
  <c r="BS7" i="28" s="1"/>
  <c r="BT7" i="28" s="1"/>
  <c r="BU7" i="28" s="1"/>
  <c r="BV7" i="28" s="1"/>
  <c r="BW7" i="28" s="1"/>
  <c r="BX7" i="28" s="1"/>
  <c r="BY7" i="28" s="1"/>
  <c r="BB7" i="28"/>
  <c r="BC7" i="28" s="1"/>
  <c r="BD7" i="28" s="1"/>
  <c r="BE7" i="28" s="1"/>
  <c r="BF7" i="28" s="1"/>
  <c r="BG7" i="28" s="1"/>
  <c r="BH7" i="28" s="1"/>
  <c r="BI7" i="28" s="1"/>
  <c r="BJ7" i="28" s="1"/>
  <c r="BK7" i="28" s="1"/>
  <c r="BL7" i="28" s="1"/>
  <c r="BM7" i="28" s="1"/>
  <c r="AP7" i="28"/>
  <c r="AQ7" i="28" s="1"/>
  <c r="AR7" i="28" s="1"/>
  <c r="AS7" i="28" s="1"/>
  <c r="AT7" i="28" s="1"/>
  <c r="AU7" i="28" s="1"/>
  <c r="AV7" i="28" s="1"/>
  <c r="AW7" i="28" s="1"/>
  <c r="AX7" i="28" s="1"/>
  <c r="AY7" i="28" s="1"/>
  <c r="AZ7" i="28" s="1"/>
  <c r="BA7" i="28" s="1"/>
  <c r="AD7" i="28"/>
  <c r="AE7" i="28" s="1"/>
  <c r="AF7" i="28" s="1"/>
  <c r="AG7" i="28" s="1"/>
  <c r="AH7" i="28" s="1"/>
  <c r="AI7" i="28" s="1"/>
  <c r="AJ7" i="28" s="1"/>
  <c r="AK7" i="28" s="1"/>
  <c r="AL7" i="28" s="1"/>
  <c r="AM7" i="28" s="1"/>
  <c r="AN7" i="28" s="1"/>
  <c r="AO7" i="28" s="1"/>
  <c r="R7" i="28"/>
  <c r="R8" i="28" s="1"/>
  <c r="AO6" i="28"/>
  <c r="AN6" i="28"/>
  <c r="AZ6" i="28" s="1"/>
  <c r="AM6" i="28"/>
  <c r="AY6" i="28" s="1"/>
  <c r="BK6" i="28" s="1"/>
  <c r="BW6" i="28" s="1"/>
  <c r="AL6" i="28"/>
  <c r="AK6" i="28"/>
  <c r="AJ6" i="28"/>
  <c r="AI6" i="28"/>
  <c r="AU6" i="28" s="1"/>
  <c r="AH6" i="28"/>
  <c r="AG6" i="28"/>
  <c r="AF6" i="28"/>
  <c r="AE6" i="28"/>
  <c r="AD6" i="28"/>
  <c r="CL7" i="27"/>
  <c r="CM7" i="27" s="1"/>
  <c r="CN7" i="27" s="1"/>
  <c r="CO7" i="27" s="1"/>
  <c r="CP7" i="27" s="1"/>
  <c r="CQ7" i="27" s="1"/>
  <c r="CR7" i="27" s="1"/>
  <c r="CS7" i="27" s="1"/>
  <c r="CT7" i="27" s="1"/>
  <c r="CU7" i="27" s="1"/>
  <c r="CV7" i="27" s="1"/>
  <c r="CW7" i="27" s="1"/>
  <c r="BZ7" i="27"/>
  <c r="CA7" i="27" s="1"/>
  <c r="CB7" i="27" s="1"/>
  <c r="CC7" i="27" s="1"/>
  <c r="CD7" i="27" s="1"/>
  <c r="CE7" i="27" s="1"/>
  <c r="CF7" i="27" s="1"/>
  <c r="CG7" i="27" s="1"/>
  <c r="CH7" i="27" s="1"/>
  <c r="CI7" i="27" s="1"/>
  <c r="CJ7" i="27" s="1"/>
  <c r="CK7" i="27" s="1"/>
  <c r="BN7" i="27"/>
  <c r="BO7" i="27" s="1"/>
  <c r="BP7" i="27" s="1"/>
  <c r="BQ7" i="27" s="1"/>
  <c r="BR7" i="27" s="1"/>
  <c r="BS7" i="27" s="1"/>
  <c r="BT7" i="27" s="1"/>
  <c r="BU7" i="27" s="1"/>
  <c r="BV7" i="27" s="1"/>
  <c r="BW7" i="27" s="1"/>
  <c r="BX7" i="27" s="1"/>
  <c r="BY7" i="27" s="1"/>
  <c r="BB7" i="27"/>
  <c r="BC7" i="27" s="1"/>
  <c r="BD7" i="27" s="1"/>
  <c r="BE7" i="27" s="1"/>
  <c r="BF7" i="27" s="1"/>
  <c r="BG7" i="27" s="1"/>
  <c r="BH7" i="27" s="1"/>
  <c r="BI7" i="27" s="1"/>
  <c r="BJ7" i="27" s="1"/>
  <c r="BK7" i="27" s="1"/>
  <c r="BL7" i="27" s="1"/>
  <c r="BM7" i="27" s="1"/>
  <c r="AP7" i="27"/>
  <c r="AQ7" i="27" s="1"/>
  <c r="AR7" i="27" s="1"/>
  <c r="AS7" i="27" s="1"/>
  <c r="AT7" i="27" s="1"/>
  <c r="AU7" i="27" s="1"/>
  <c r="AV7" i="27" s="1"/>
  <c r="AW7" i="27" s="1"/>
  <c r="AX7" i="27" s="1"/>
  <c r="AY7" i="27" s="1"/>
  <c r="AZ7" i="27" s="1"/>
  <c r="BA7" i="27" s="1"/>
  <c r="AD7" i="27"/>
  <c r="AE7" i="27" s="1"/>
  <c r="AF7" i="27" s="1"/>
  <c r="AG7" i="27" s="1"/>
  <c r="AH7" i="27" s="1"/>
  <c r="AI7" i="27" s="1"/>
  <c r="AJ7" i="27" s="1"/>
  <c r="AK7" i="27" s="1"/>
  <c r="R7" i="27"/>
  <c r="R8" i="27" s="1"/>
  <c r="AO6" i="27"/>
  <c r="BA6" i="27" s="1"/>
  <c r="BM6" i="27" s="1"/>
  <c r="AN6" i="27"/>
  <c r="AZ6" i="27" s="1"/>
  <c r="AM6" i="27"/>
  <c r="AY6" i="27" s="1"/>
  <c r="AL6" i="27"/>
  <c r="AX6" i="27" s="1"/>
  <c r="AK6" i="27"/>
  <c r="AW6" i="27" s="1"/>
  <c r="AJ6" i="27"/>
  <c r="AI6" i="27"/>
  <c r="AH6" i="27"/>
  <c r="AG6" i="27"/>
  <c r="AS6" i="27" s="1"/>
  <c r="BE6" i="27" s="1"/>
  <c r="AF6" i="27"/>
  <c r="AR6" i="27" s="1"/>
  <c r="AE6" i="27"/>
  <c r="AQ6" i="27" s="1"/>
  <c r="AD6" i="27"/>
  <c r="AP6" i="27" s="1"/>
  <c r="CL7" i="26"/>
  <c r="CM7" i="26" s="1"/>
  <c r="CN7" i="26" s="1"/>
  <c r="CO7" i="26" s="1"/>
  <c r="CP7" i="26" s="1"/>
  <c r="CQ7" i="26" s="1"/>
  <c r="CR7" i="26" s="1"/>
  <c r="CS7" i="26" s="1"/>
  <c r="CT7" i="26" s="1"/>
  <c r="CU7" i="26" s="1"/>
  <c r="CV7" i="26" s="1"/>
  <c r="CW7" i="26" s="1"/>
  <c r="BZ7" i="26"/>
  <c r="CA7" i="26" s="1"/>
  <c r="CB7" i="26" s="1"/>
  <c r="CC7" i="26" s="1"/>
  <c r="CD7" i="26" s="1"/>
  <c r="CE7" i="26" s="1"/>
  <c r="CF7" i="26" s="1"/>
  <c r="CG7" i="26" s="1"/>
  <c r="CH7" i="26" s="1"/>
  <c r="CI7" i="26" s="1"/>
  <c r="CJ7" i="26" s="1"/>
  <c r="CK7" i="26" s="1"/>
  <c r="BN7" i="26"/>
  <c r="BO7" i="26" s="1"/>
  <c r="BP7" i="26" s="1"/>
  <c r="BQ7" i="26" s="1"/>
  <c r="BR7" i="26" s="1"/>
  <c r="BS7" i="26" s="1"/>
  <c r="BT7" i="26" s="1"/>
  <c r="BU7" i="26" s="1"/>
  <c r="BV7" i="26" s="1"/>
  <c r="BW7" i="26" s="1"/>
  <c r="BX7" i="26" s="1"/>
  <c r="BY7" i="26" s="1"/>
  <c r="BB7" i="26"/>
  <c r="BC7" i="26" s="1"/>
  <c r="BD7" i="26" s="1"/>
  <c r="BE7" i="26" s="1"/>
  <c r="BF7" i="26" s="1"/>
  <c r="BG7" i="26" s="1"/>
  <c r="BH7" i="26" s="1"/>
  <c r="BI7" i="26" s="1"/>
  <c r="BJ7" i="26" s="1"/>
  <c r="BK7" i="26" s="1"/>
  <c r="BL7" i="26" s="1"/>
  <c r="BM7" i="26" s="1"/>
  <c r="AP7" i="26"/>
  <c r="AQ7" i="26" s="1"/>
  <c r="AR7" i="26" s="1"/>
  <c r="AS7" i="26" s="1"/>
  <c r="AT7" i="26" s="1"/>
  <c r="AU7" i="26" s="1"/>
  <c r="AV7" i="26" s="1"/>
  <c r="AW7" i="26" s="1"/>
  <c r="AX7" i="26" s="1"/>
  <c r="AY7" i="26" s="1"/>
  <c r="AZ7" i="26" s="1"/>
  <c r="BA7" i="26" s="1"/>
  <c r="AD7" i="26"/>
  <c r="AE7" i="26" s="1"/>
  <c r="AF7" i="26" s="1"/>
  <c r="AG7" i="26" s="1"/>
  <c r="AH7" i="26" s="1"/>
  <c r="AI7" i="26" s="1"/>
  <c r="AJ7" i="26" s="1"/>
  <c r="AK7" i="26" s="1"/>
  <c r="AL7" i="26" s="1"/>
  <c r="AM7" i="26" s="1"/>
  <c r="AN7" i="26" s="1"/>
  <c r="AO7" i="26" s="1"/>
  <c r="R7" i="26"/>
  <c r="R8" i="26" s="1"/>
  <c r="BI6" i="26"/>
  <c r="BU6" i="26" s="1"/>
  <c r="CG6" i="26" s="1"/>
  <c r="CS6" i="26" s="1"/>
  <c r="AO6" i="26"/>
  <c r="BA6" i="26" s="1"/>
  <c r="BM6" i="26" s="1"/>
  <c r="BY6" i="26" s="1"/>
  <c r="CK6" i="26" s="1"/>
  <c r="AN6" i="26"/>
  <c r="AZ6" i="26" s="1"/>
  <c r="AM6" i="26"/>
  <c r="AY6" i="26" s="1"/>
  <c r="AL6" i="26"/>
  <c r="AX6" i="26" s="1"/>
  <c r="AK6" i="26"/>
  <c r="AW6" i="26" s="1"/>
  <c r="AJ6" i="26"/>
  <c r="AI6" i="26"/>
  <c r="AH6" i="26"/>
  <c r="AG6" i="26"/>
  <c r="AF6" i="26"/>
  <c r="AF8" i="26" s="1"/>
  <c r="AE6" i="26"/>
  <c r="AQ6" i="26" s="1"/>
  <c r="AD6" i="26"/>
  <c r="AP6" i="26" s="1"/>
  <c r="CL7" i="25"/>
  <c r="CM7" i="25" s="1"/>
  <c r="CN7" i="25" s="1"/>
  <c r="CO7" i="25" s="1"/>
  <c r="CP7" i="25" s="1"/>
  <c r="CQ7" i="25" s="1"/>
  <c r="CR7" i="25" s="1"/>
  <c r="CS7" i="25" s="1"/>
  <c r="CT7" i="25" s="1"/>
  <c r="CU7" i="25" s="1"/>
  <c r="CV7" i="25" s="1"/>
  <c r="CW7" i="25" s="1"/>
  <c r="BZ7" i="25"/>
  <c r="CA7" i="25" s="1"/>
  <c r="CB7" i="25" s="1"/>
  <c r="CC7" i="25" s="1"/>
  <c r="CD7" i="25" s="1"/>
  <c r="CE7" i="25" s="1"/>
  <c r="CF7" i="25" s="1"/>
  <c r="CG7" i="25" s="1"/>
  <c r="CH7" i="25" s="1"/>
  <c r="CI7" i="25" s="1"/>
  <c r="CJ7" i="25" s="1"/>
  <c r="CK7" i="25" s="1"/>
  <c r="BN7" i="25"/>
  <c r="BO7" i="25" s="1"/>
  <c r="BP7" i="25" s="1"/>
  <c r="BQ7" i="25" s="1"/>
  <c r="BR7" i="25" s="1"/>
  <c r="BS7" i="25" s="1"/>
  <c r="BT7" i="25" s="1"/>
  <c r="BU7" i="25" s="1"/>
  <c r="BV7" i="25" s="1"/>
  <c r="BW7" i="25" s="1"/>
  <c r="BX7" i="25" s="1"/>
  <c r="BY7" i="25" s="1"/>
  <c r="BB7" i="25"/>
  <c r="BC7" i="25" s="1"/>
  <c r="BD7" i="25" s="1"/>
  <c r="BE7" i="25" s="1"/>
  <c r="BF7" i="25" s="1"/>
  <c r="BG7" i="25" s="1"/>
  <c r="BH7" i="25" s="1"/>
  <c r="BI7" i="25" s="1"/>
  <c r="BJ7" i="25" s="1"/>
  <c r="BK7" i="25" s="1"/>
  <c r="BL7" i="25" s="1"/>
  <c r="BM7" i="25" s="1"/>
  <c r="AP7" i="25"/>
  <c r="AQ7" i="25" s="1"/>
  <c r="AR7" i="25" s="1"/>
  <c r="AS7" i="25" s="1"/>
  <c r="AT7" i="25" s="1"/>
  <c r="AU7" i="25" s="1"/>
  <c r="AV7" i="25" s="1"/>
  <c r="AW7" i="25" s="1"/>
  <c r="AX7" i="25" s="1"/>
  <c r="AY7" i="25" s="1"/>
  <c r="AZ7" i="25" s="1"/>
  <c r="BA7" i="25" s="1"/>
  <c r="AD7" i="25"/>
  <c r="AE7" i="25" s="1"/>
  <c r="AF7" i="25" s="1"/>
  <c r="AG7" i="25" s="1"/>
  <c r="AH7" i="25" s="1"/>
  <c r="AI7" i="25" s="1"/>
  <c r="AJ7" i="25" s="1"/>
  <c r="AK7" i="25" s="1"/>
  <c r="AL7" i="25" s="1"/>
  <c r="AM7" i="25" s="1"/>
  <c r="AN7" i="25" s="1"/>
  <c r="AO7" i="25" s="1"/>
  <c r="R7" i="25"/>
  <c r="R8" i="25" s="1"/>
  <c r="AR6" i="25"/>
  <c r="AO6" i="25"/>
  <c r="BA6" i="25" s="1"/>
  <c r="AN6" i="25"/>
  <c r="AZ6" i="25" s="1"/>
  <c r="BL6" i="25" s="1"/>
  <c r="AM6" i="25"/>
  <c r="AL6" i="25"/>
  <c r="AK6" i="25"/>
  <c r="AJ6" i="25"/>
  <c r="AI6" i="25"/>
  <c r="AU6" i="25" s="1"/>
  <c r="AH6" i="25"/>
  <c r="AT6" i="25" s="1"/>
  <c r="AT8" i="25" s="1"/>
  <c r="AG6" i="25"/>
  <c r="AS6" i="25" s="1"/>
  <c r="AS8" i="25" s="1"/>
  <c r="AF6" i="25"/>
  <c r="AE6" i="25"/>
  <c r="AD6" i="25"/>
  <c r="CM7" i="24"/>
  <c r="CN7" i="24" s="1"/>
  <c r="CO7" i="24" s="1"/>
  <c r="CP7" i="24" s="1"/>
  <c r="CQ7" i="24" s="1"/>
  <c r="CR7" i="24" s="1"/>
  <c r="CS7" i="24" s="1"/>
  <c r="CT7" i="24" s="1"/>
  <c r="CU7" i="24" s="1"/>
  <c r="CV7" i="24" s="1"/>
  <c r="CW7" i="24" s="1"/>
  <c r="CL7" i="24"/>
  <c r="BZ7" i="24"/>
  <c r="CA7" i="24" s="1"/>
  <c r="CB7" i="24" s="1"/>
  <c r="CC7" i="24" s="1"/>
  <c r="CD7" i="24" s="1"/>
  <c r="CE7" i="24" s="1"/>
  <c r="CF7" i="24" s="1"/>
  <c r="CG7" i="24" s="1"/>
  <c r="CH7" i="24" s="1"/>
  <c r="CI7" i="24" s="1"/>
  <c r="CJ7" i="24" s="1"/>
  <c r="CK7" i="24" s="1"/>
  <c r="BN7" i="24"/>
  <c r="BO7" i="24" s="1"/>
  <c r="BP7" i="24" s="1"/>
  <c r="BQ7" i="24" s="1"/>
  <c r="BR7" i="24" s="1"/>
  <c r="BS7" i="24" s="1"/>
  <c r="BT7" i="24" s="1"/>
  <c r="BU7" i="24" s="1"/>
  <c r="BV7" i="24" s="1"/>
  <c r="BW7" i="24" s="1"/>
  <c r="BX7" i="24" s="1"/>
  <c r="BY7" i="24" s="1"/>
  <c r="BB7" i="24"/>
  <c r="BC7" i="24" s="1"/>
  <c r="BD7" i="24" s="1"/>
  <c r="BE7" i="24" s="1"/>
  <c r="BF7" i="24" s="1"/>
  <c r="BG7" i="24" s="1"/>
  <c r="BH7" i="24" s="1"/>
  <c r="BI7" i="24" s="1"/>
  <c r="BJ7" i="24" s="1"/>
  <c r="BK7" i="24" s="1"/>
  <c r="BL7" i="24" s="1"/>
  <c r="BM7" i="24" s="1"/>
  <c r="AP7" i="24"/>
  <c r="AQ7" i="24" s="1"/>
  <c r="AR7" i="24" s="1"/>
  <c r="AS7" i="24" s="1"/>
  <c r="AT7" i="24" s="1"/>
  <c r="AU7" i="24" s="1"/>
  <c r="AV7" i="24" s="1"/>
  <c r="AW7" i="24" s="1"/>
  <c r="AX7" i="24" s="1"/>
  <c r="AY7" i="24" s="1"/>
  <c r="AZ7" i="24" s="1"/>
  <c r="BA7" i="24" s="1"/>
  <c r="AD7" i="24"/>
  <c r="AE7" i="24" s="1"/>
  <c r="AF7" i="24" s="1"/>
  <c r="AG7" i="24" s="1"/>
  <c r="AH7" i="24" s="1"/>
  <c r="AI7" i="24" s="1"/>
  <c r="AJ7" i="24" s="1"/>
  <c r="AK7" i="24" s="1"/>
  <c r="AL7" i="24" s="1"/>
  <c r="AM7" i="24" s="1"/>
  <c r="AN7" i="24" s="1"/>
  <c r="AO7" i="24" s="1"/>
  <c r="R7" i="24"/>
  <c r="R8" i="24" s="1"/>
  <c r="AO6" i="24"/>
  <c r="BA6" i="24" s="1"/>
  <c r="AN6" i="24"/>
  <c r="AZ6" i="24" s="1"/>
  <c r="AM6" i="24"/>
  <c r="AY6" i="24" s="1"/>
  <c r="AL6" i="24"/>
  <c r="AX6" i="24" s="1"/>
  <c r="AK6" i="24"/>
  <c r="AJ6" i="24"/>
  <c r="AI6" i="24"/>
  <c r="AU6" i="24" s="1"/>
  <c r="BG6" i="24" s="1"/>
  <c r="AH6" i="24"/>
  <c r="AH8" i="24" s="1"/>
  <c r="AG6" i="24"/>
  <c r="AS6" i="24" s="1"/>
  <c r="AF6" i="24"/>
  <c r="AR6" i="24" s="1"/>
  <c r="AE6" i="24"/>
  <c r="AQ6" i="24" s="1"/>
  <c r="AD6" i="24"/>
  <c r="AP6" i="24" s="1"/>
  <c r="CL7" i="23"/>
  <c r="CM7" i="23" s="1"/>
  <c r="CN7" i="23" s="1"/>
  <c r="CO7" i="23" s="1"/>
  <c r="CP7" i="23" s="1"/>
  <c r="CQ7" i="23" s="1"/>
  <c r="CR7" i="23" s="1"/>
  <c r="CS7" i="23" s="1"/>
  <c r="CT7" i="23" s="1"/>
  <c r="CU7" i="23" s="1"/>
  <c r="CV7" i="23" s="1"/>
  <c r="CW7" i="23" s="1"/>
  <c r="BZ7" i="23"/>
  <c r="CA7" i="23" s="1"/>
  <c r="CB7" i="23" s="1"/>
  <c r="CC7" i="23" s="1"/>
  <c r="CD7" i="23" s="1"/>
  <c r="CE7" i="23" s="1"/>
  <c r="CF7" i="23" s="1"/>
  <c r="CG7" i="23" s="1"/>
  <c r="CH7" i="23" s="1"/>
  <c r="CI7" i="23" s="1"/>
  <c r="CJ7" i="23" s="1"/>
  <c r="CK7" i="23" s="1"/>
  <c r="BN7" i="23"/>
  <c r="BO7" i="23" s="1"/>
  <c r="BP7" i="23" s="1"/>
  <c r="BQ7" i="23" s="1"/>
  <c r="BR7" i="23" s="1"/>
  <c r="BS7" i="23" s="1"/>
  <c r="BT7" i="23" s="1"/>
  <c r="BU7" i="23" s="1"/>
  <c r="BV7" i="23" s="1"/>
  <c r="BW7" i="23" s="1"/>
  <c r="BX7" i="23" s="1"/>
  <c r="BY7" i="23" s="1"/>
  <c r="BB7" i="23"/>
  <c r="BC7" i="23" s="1"/>
  <c r="BD7" i="23" s="1"/>
  <c r="BE7" i="23" s="1"/>
  <c r="BF7" i="23" s="1"/>
  <c r="BG7" i="23" s="1"/>
  <c r="BH7" i="23" s="1"/>
  <c r="BI7" i="23" s="1"/>
  <c r="BJ7" i="23" s="1"/>
  <c r="BK7" i="23" s="1"/>
  <c r="BL7" i="23" s="1"/>
  <c r="BM7" i="23" s="1"/>
  <c r="AP7" i="23"/>
  <c r="AQ7" i="23" s="1"/>
  <c r="AR7" i="23" s="1"/>
  <c r="AS7" i="23" s="1"/>
  <c r="AT7" i="23" s="1"/>
  <c r="AU7" i="23" s="1"/>
  <c r="AV7" i="23" s="1"/>
  <c r="AW7" i="23" s="1"/>
  <c r="AX7" i="23" s="1"/>
  <c r="AY7" i="23" s="1"/>
  <c r="AZ7" i="23" s="1"/>
  <c r="BA7" i="23" s="1"/>
  <c r="AD7" i="23"/>
  <c r="AE7" i="23" s="1"/>
  <c r="AF7" i="23" s="1"/>
  <c r="AG7" i="23" s="1"/>
  <c r="AH7" i="23" s="1"/>
  <c r="AI7" i="23" s="1"/>
  <c r="AJ7" i="23" s="1"/>
  <c r="AK7" i="23" s="1"/>
  <c r="AL7" i="23" s="1"/>
  <c r="AM7" i="23" s="1"/>
  <c r="AN7" i="23" s="1"/>
  <c r="AO7" i="23" s="1"/>
  <c r="R7" i="23"/>
  <c r="R8" i="23" s="1"/>
  <c r="AO6" i="23"/>
  <c r="BA6" i="23" s="1"/>
  <c r="AN6" i="23"/>
  <c r="AZ6" i="23" s="1"/>
  <c r="AM6" i="23"/>
  <c r="AY6" i="23" s="1"/>
  <c r="AL6" i="23"/>
  <c r="AX6" i="23" s="1"/>
  <c r="AK6" i="23"/>
  <c r="AW6" i="23" s="1"/>
  <c r="BI6" i="23" s="1"/>
  <c r="BU6" i="23" s="1"/>
  <c r="CG6" i="23" s="1"/>
  <c r="AJ6" i="23"/>
  <c r="AI6" i="23"/>
  <c r="AH6" i="23"/>
  <c r="AG6" i="23"/>
  <c r="AS6" i="23" s="1"/>
  <c r="AF6" i="23"/>
  <c r="AR6" i="23" s="1"/>
  <c r="AE6" i="23"/>
  <c r="AQ6" i="23" s="1"/>
  <c r="AD6" i="23"/>
  <c r="AP6" i="23" s="1"/>
  <c r="CL7" i="22"/>
  <c r="CM7" i="22" s="1"/>
  <c r="CN7" i="22" s="1"/>
  <c r="CO7" i="22" s="1"/>
  <c r="CP7" i="22" s="1"/>
  <c r="CQ7" i="22" s="1"/>
  <c r="CR7" i="22" s="1"/>
  <c r="CS7" i="22" s="1"/>
  <c r="BZ7" i="22"/>
  <c r="CA7" i="22" s="1"/>
  <c r="CB7" i="22" s="1"/>
  <c r="CC7" i="22" s="1"/>
  <c r="CD7" i="22" s="1"/>
  <c r="CE7" i="22" s="1"/>
  <c r="CF7" i="22" s="1"/>
  <c r="CG7" i="22" s="1"/>
  <c r="CH7" i="22" s="1"/>
  <c r="CI7" i="22" s="1"/>
  <c r="CJ7" i="22" s="1"/>
  <c r="CK7" i="22" s="1"/>
  <c r="BN7" i="22"/>
  <c r="BO7" i="22" s="1"/>
  <c r="BP7" i="22" s="1"/>
  <c r="BQ7" i="22" s="1"/>
  <c r="BR7" i="22" s="1"/>
  <c r="BS7" i="22" s="1"/>
  <c r="BT7" i="22" s="1"/>
  <c r="BU7" i="22" s="1"/>
  <c r="BV7" i="22" s="1"/>
  <c r="BW7" i="22" s="1"/>
  <c r="BX7" i="22" s="1"/>
  <c r="BY7" i="22" s="1"/>
  <c r="BB7" i="22"/>
  <c r="BC7" i="22" s="1"/>
  <c r="BD7" i="22" s="1"/>
  <c r="BE7" i="22" s="1"/>
  <c r="BF7" i="22" s="1"/>
  <c r="BG7" i="22" s="1"/>
  <c r="BH7" i="22" s="1"/>
  <c r="BI7" i="22" s="1"/>
  <c r="BJ7" i="22" s="1"/>
  <c r="BK7" i="22" s="1"/>
  <c r="BL7" i="22" s="1"/>
  <c r="BM7" i="22" s="1"/>
  <c r="AP7" i="22"/>
  <c r="AQ7" i="22" s="1"/>
  <c r="AR7" i="22" s="1"/>
  <c r="AS7" i="22" s="1"/>
  <c r="AT7" i="22" s="1"/>
  <c r="AU7" i="22" s="1"/>
  <c r="AV7" i="22" s="1"/>
  <c r="AW7" i="22" s="1"/>
  <c r="AX7" i="22" s="1"/>
  <c r="AY7" i="22" s="1"/>
  <c r="AZ7" i="22" s="1"/>
  <c r="BA7" i="22" s="1"/>
  <c r="AD7" i="22"/>
  <c r="AE7" i="22" s="1"/>
  <c r="AF7" i="22" s="1"/>
  <c r="AG7" i="22" s="1"/>
  <c r="AH7" i="22" s="1"/>
  <c r="AI7" i="22" s="1"/>
  <c r="AJ7" i="22" s="1"/>
  <c r="AK7" i="22" s="1"/>
  <c r="AL7" i="22" s="1"/>
  <c r="AM7" i="22" s="1"/>
  <c r="AN7" i="22" s="1"/>
  <c r="AO7" i="22" s="1"/>
  <c r="R7" i="22"/>
  <c r="R8" i="22" s="1"/>
  <c r="AO6" i="22"/>
  <c r="BA6" i="22" s="1"/>
  <c r="BM6" i="22" s="1"/>
  <c r="BY6" i="22" s="1"/>
  <c r="AN6" i="22"/>
  <c r="AZ6" i="22" s="1"/>
  <c r="AM6" i="22"/>
  <c r="AY6" i="22" s="1"/>
  <c r="AL6" i="22"/>
  <c r="AX6" i="22" s="1"/>
  <c r="AK6" i="22"/>
  <c r="AW6" i="22" s="1"/>
  <c r="BI6" i="22" s="1"/>
  <c r="BU6" i="22" s="1"/>
  <c r="CG6" i="22" s="1"/>
  <c r="CS6" i="22" s="1"/>
  <c r="AJ6" i="22"/>
  <c r="AI6" i="22"/>
  <c r="AH6" i="22"/>
  <c r="AG6" i="22"/>
  <c r="AS6" i="22" s="1"/>
  <c r="AF6" i="22"/>
  <c r="AR6" i="22" s="1"/>
  <c r="AE6" i="22"/>
  <c r="AQ6" i="22" s="1"/>
  <c r="AD6" i="22"/>
  <c r="AP6" i="22" s="1"/>
  <c r="CL7" i="21"/>
  <c r="CM7" i="21" s="1"/>
  <c r="CN7" i="21" s="1"/>
  <c r="CO7" i="21" s="1"/>
  <c r="CP7" i="21" s="1"/>
  <c r="CQ7" i="21" s="1"/>
  <c r="CR7" i="21" s="1"/>
  <c r="CS7" i="21" s="1"/>
  <c r="CT7" i="21" s="1"/>
  <c r="CU7" i="21" s="1"/>
  <c r="CV7" i="21" s="1"/>
  <c r="CW7" i="21" s="1"/>
  <c r="BZ7" i="21"/>
  <c r="CA7" i="21" s="1"/>
  <c r="CB7" i="21" s="1"/>
  <c r="CC7" i="21" s="1"/>
  <c r="CD7" i="21" s="1"/>
  <c r="CE7" i="21" s="1"/>
  <c r="CF7" i="21" s="1"/>
  <c r="CG7" i="21" s="1"/>
  <c r="CH7" i="21" s="1"/>
  <c r="CI7" i="21" s="1"/>
  <c r="CJ7" i="21" s="1"/>
  <c r="CK7" i="21" s="1"/>
  <c r="CL7" i="20"/>
  <c r="CM7" i="20" s="1"/>
  <c r="CN7" i="20" s="1"/>
  <c r="CO7" i="20" s="1"/>
  <c r="CP7" i="20" s="1"/>
  <c r="CQ7" i="20" s="1"/>
  <c r="CR7" i="20" s="1"/>
  <c r="CS7" i="20" s="1"/>
  <c r="CT7" i="20" s="1"/>
  <c r="CU7" i="20" s="1"/>
  <c r="CV7" i="20" s="1"/>
  <c r="CW7" i="20" s="1"/>
  <c r="BZ7" i="20"/>
  <c r="CA7" i="20" s="1"/>
  <c r="CB7" i="20" s="1"/>
  <c r="CC7" i="20" s="1"/>
  <c r="CD7" i="20" s="1"/>
  <c r="CE7" i="20" s="1"/>
  <c r="CF7" i="20" s="1"/>
  <c r="CG7" i="20" s="1"/>
  <c r="CH7" i="20" s="1"/>
  <c r="CI7" i="20" s="1"/>
  <c r="CJ7" i="20" s="1"/>
  <c r="CK7" i="20" s="1"/>
  <c r="BN7" i="20"/>
  <c r="BO7" i="20" s="1"/>
  <c r="BP7" i="20" s="1"/>
  <c r="BQ7" i="20" s="1"/>
  <c r="BR7" i="20" s="1"/>
  <c r="BS7" i="20" s="1"/>
  <c r="BT7" i="20" s="1"/>
  <c r="BU7" i="20" s="1"/>
  <c r="BV7" i="20" s="1"/>
  <c r="BW7" i="20" s="1"/>
  <c r="BX7" i="20" s="1"/>
  <c r="BY7" i="20" s="1"/>
  <c r="BB7" i="20"/>
  <c r="BC7" i="20" s="1"/>
  <c r="BD7" i="20" s="1"/>
  <c r="BE7" i="20" s="1"/>
  <c r="BF7" i="20" s="1"/>
  <c r="BG7" i="20" s="1"/>
  <c r="BH7" i="20" s="1"/>
  <c r="BI7" i="20" s="1"/>
  <c r="BJ7" i="20" s="1"/>
  <c r="BK7" i="20" s="1"/>
  <c r="BL7" i="20" s="1"/>
  <c r="BM7" i="20" s="1"/>
  <c r="AP7" i="20"/>
  <c r="AQ7" i="20" s="1"/>
  <c r="AR7" i="20" s="1"/>
  <c r="AS7" i="20" s="1"/>
  <c r="AT7" i="20" s="1"/>
  <c r="AU7" i="20" s="1"/>
  <c r="AV7" i="20" s="1"/>
  <c r="AW7" i="20" s="1"/>
  <c r="AX7" i="20" s="1"/>
  <c r="AY7" i="20" s="1"/>
  <c r="AZ7" i="20" s="1"/>
  <c r="BA7" i="20" s="1"/>
  <c r="AD7" i="20"/>
  <c r="AE7" i="20" s="1"/>
  <c r="AF7" i="20" s="1"/>
  <c r="AG7" i="20" s="1"/>
  <c r="AH7" i="20" s="1"/>
  <c r="AI7" i="20" s="1"/>
  <c r="AJ7" i="20" s="1"/>
  <c r="AK7" i="20" s="1"/>
  <c r="AL7" i="20" s="1"/>
  <c r="AM7" i="20" s="1"/>
  <c r="AN7" i="20" s="1"/>
  <c r="AO7" i="20" s="1"/>
  <c r="R7" i="20"/>
  <c r="S7" i="20" s="1"/>
  <c r="AP6" i="20"/>
  <c r="AP8" i="20" s="1"/>
  <c r="AO6" i="20"/>
  <c r="BA6" i="20" s="1"/>
  <c r="BM6" i="20" s="1"/>
  <c r="AN6" i="20"/>
  <c r="AZ6" i="20" s="1"/>
  <c r="AM6" i="20"/>
  <c r="AY6" i="20" s="1"/>
  <c r="AL6" i="20"/>
  <c r="AX6" i="20" s="1"/>
  <c r="AK6" i="20"/>
  <c r="AW6" i="20" s="1"/>
  <c r="AJ6" i="20"/>
  <c r="AI6" i="20"/>
  <c r="AI8" i="20" s="1"/>
  <c r="AH6" i="20"/>
  <c r="AH8" i="20" s="1"/>
  <c r="AG6" i="20"/>
  <c r="AF6" i="20"/>
  <c r="AR6" i="20" s="1"/>
  <c r="AE6" i="20"/>
  <c r="AQ6" i="20" s="1"/>
  <c r="AD6" i="20"/>
  <c r="AD8" i="20" s="1"/>
  <c r="CL7" i="19"/>
  <c r="CM7" i="19" s="1"/>
  <c r="CN7" i="19" s="1"/>
  <c r="CO7" i="19" s="1"/>
  <c r="CP7" i="19" s="1"/>
  <c r="CQ7" i="19" s="1"/>
  <c r="CR7" i="19" s="1"/>
  <c r="CS7" i="19" s="1"/>
  <c r="CT7" i="19" s="1"/>
  <c r="CU7" i="19" s="1"/>
  <c r="CV7" i="19" s="1"/>
  <c r="CW7" i="19" s="1"/>
  <c r="BZ7" i="19"/>
  <c r="CA7" i="19" s="1"/>
  <c r="CB7" i="19" s="1"/>
  <c r="CC7" i="19" s="1"/>
  <c r="CD7" i="19" s="1"/>
  <c r="CE7" i="19" s="1"/>
  <c r="CF7" i="19" s="1"/>
  <c r="CG7" i="19" s="1"/>
  <c r="CH7" i="19" s="1"/>
  <c r="CI7" i="19" s="1"/>
  <c r="CJ7" i="19" s="1"/>
  <c r="CK7" i="19" s="1"/>
  <c r="CL7" i="18"/>
  <c r="CM7" i="18" s="1"/>
  <c r="CN7" i="18" s="1"/>
  <c r="CO7" i="18" s="1"/>
  <c r="CP7" i="18" s="1"/>
  <c r="CQ7" i="18" s="1"/>
  <c r="CR7" i="18" s="1"/>
  <c r="CS7" i="18" s="1"/>
  <c r="CT7" i="18" s="1"/>
  <c r="CU7" i="18" s="1"/>
  <c r="CV7" i="18" s="1"/>
  <c r="CW7" i="18" s="1"/>
  <c r="BZ7" i="18"/>
  <c r="CA7" i="18" s="1"/>
  <c r="CB7" i="18" s="1"/>
  <c r="CC7" i="18" s="1"/>
  <c r="CD7" i="18" s="1"/>
  <c r="CE7" i="18" s="1"/>
  <c r="CF7" i="18" s="1"/>
  <c r="CG7" i="18" s="1"/>
  <c r="CH7" i="18" s="1"/>
  <c r="CI7" i="18" s="1"/>
  <c r="CJ7" i="18" s="1"/>
  <c r="CK7" i="18" s="1"/>
  <c r="CL7" i="17"/>
  <c r="CM7" i="17" s="1"/>
  <c r="CN7" i="17" s="1"/>
  <c r="CO7" i="17" s="1"/>
  <c r="CP7" i="17" s="1"/>
  <c r="CQ7" i="17" s="1"/>
  <c r="CR7" i="17" s="1"/>
  <c r="CS7" i="17" s="1"/>
  <c r="CT7" i="17" s="1"/>
  <c r="CU7" i="17" s="1"/>
  <c r="CV7" i="17" s="1"/>
  <c r="CW7" i="17" s="1"/>
  <c r="BZ7" i="17"/>
  <c r="CA7" i="17" s="1"/>
  <c r="CB7" i="17" s="1"/>
  <c r="CC7" i="17" s="1"/>
  <c r="CD7" i="17" s="1"/>
  <c r="CE7" i="17" s="1"/>
  <c r="CF7" i="17" s="1"/>
  <c r="CG7" i="17" s="1"/>
  <c r="CH7" i="17" s="1"/>
  <c r="CI7" i="17" s="1"/>
  <c r="CJ7" i="17" s="1"/>
  <c r="CK7" i="17" s="1"/>
  <c r="BN7" i="17"/>
  <c r="BO7" i="17" s="1"/>
  <c r="BP7" i="17" s="1"/>
  <c r="BQ7" i="17" s="1"/>
  <c r="BR7" i="17" s="1"/>
  <c r="BS7" i="17" s="1"/>
  <c r="BT7" i="17" s="1"/>
  <c r="BU7" i="17" s="1"/>
  <c r="BV7" i="17" s="1"/>
  <c r="BW7" i="17" s="1"/>
  <c r="BX7" i="17" s="1"/>
  <c r="BY7" i="17" s="1"/>
  <c r="BB7" i="17"/>
  <c r="BC7" i="17" s="1"/>
  <c r="BD7" i="17" s="1"/>
  <c r="BE7" i="17" s="1"/>
  <c r="BF7" i="17" s="1"/>
  <c r="BG7" i="17" s="1"/>
  <c r="BH7" i="17" s="1"/>
  <c r="BI7" i="17" s="1"/>
  <c r="BJ7" i="17" s="1"/>
  <c r="BK7" i="17" s="1"/>
  <c r="BL7" i="17" s="1"/>
  <c r="BM7" i="17" s="1"/>
  <c r="AP7" i="17"/>
  <c r="AQ7" i="17" s="1"/>
  <c r="AR7" i="17" s="1"/>
  <c r="AS7" i="17" s="1"/>
  <c r="AT7" i="17" s="1"/>
  <c r="AU7" i="17" s="1"/>
  <c r="AV7" i="17" s="1"/>
  <c r="AW7" i="17" s="1"/>
  <c r="AX7" i="17" s="1"/>
  <c r="AY7" i="17" s="1"/>
  <c r="AZ7" i="17" s="1"/>
  <c r="BA7" i="17" s="1"/>
  <c r="AD7" i="17"/>
  <c r="AE7" i="17" s="1"/>
  <c r="AF7" i="17" s="1"/>
  <c r="AG7" i="17" s="1"/>
  <c r="AH7" i="17" s="1"/>
  <c r="AI7" i="17" s="1"/>
  <c r="AJ7" i="17" s="1"/>
  <c r="AK7" i="17" s="1"/>
  <c r="AL7" i="17" s="1"/>
  <c r="AM7" i="17" s="1"/>
  <c r="AN7" i="17" s="1"/>
  <c r="AO7" i="17" s="1"/>
  <c r="R7" i="17"/>
  <c r="S7" i="17" s="1"/>
  <c r="AO6" i="17"/>
  <c r="BA6" i="17" s="1"/>
  <c r="AN6" i="17"/>
  <c r="AZ6" i="17" s="1"/>
  <c r="AM6" i="17"/>
  <c r="AY6" i="17" s="1"/>
  <c r="AL6" i="17"/>
  <c r="AX6" i="17" s="1"/>
  <c r="AK6" i="17"/>
  <c r="AJ6" i="17"/>
  <c r="AI6" i="17"/>
  <c r="AH6" i="17"/>
  <c r="AG6" i="17"/>
  <c r="AS6" i="17" s="1"/>
  <c r="AF6" i="17"/>
  <c r="AR6" i="17" s="1"/>
  <c r="AE6" i="17"/>
  <c r="AQ6" i="17" s="1"/>
  <c r="AD6" i="17"/>
  <c r="CL7" i="16"/>
  <c r="CM7" i="16" s="1"/>
  <c r="CN7" i="16" s="1"/>
  <c r="CO7" i="16" s="1"/>
  <c r="CP7" i="16" s="1"/>
  <c r="CQ7" i="16" s="1"/>
  <c r="CR7" i="16" s="1"/>
  <c r="CS7" i="16" s="1"/>
  <c r="CT7" i="16" s="1"/>
  <c r="CU7" i="16" s="1"/>
  <c r="CV7" i="16" s="1"/>
  <c r="CW7" i="16" s="1"/>
  <c r="CA7" i="16"/>
  <c r="CB7" i="16" s="1"/>
  <c r="CC7" i="16" s="1"/>
  <c r="CD7" i="16" s="1"/>
  <c r="CE7" i="16" s="1"/>
  <c r="CF7" i="16" s="1"/>
  <c r="CG7" i="16" s="1"/>
  <c r="BZ7" i="16"/>
  <c r="BN7" i="16"/>
  <c r="BO7" i="16" s="1"/>
  <c r="BP7" i="16" s="1"/>
  <c r="BQ7" i="16" s="1"/>
  <c r="BR7" i="16" s="1"/>
  <c r="BS7" i="16" s="1"/>
  <c r="BT7" i="16" s="1"/>
  <c r="BU7" i="16" s="1"/>
  <c r="BV7" i="16" s="1"/>
  <c r="BW7" i="16" s="1"/>
  <c r="BX7" i="16" s="1"/>
  <c r="BY7" i="16" s="1"/>
  <c r="BB7" i="16"/>
  <c r="BC7" i="16" s="1"/>
  <c r="BD7" i="16" s="1"/>
  <c r="BE7" i="16" s="1"/>
  <c r="BF7" i="16" s="1"/>
  <c r="BG7" i="16" s="1"/>
  <c r="BH7" i="16" s="1"/>
  <c r="BI7" i="16" s="1"/>
  <c r="BJ7" i="16" s="1"/>
  <c r="BK7" i="16" s="1"/>
  <c r="BL7" i="16" s="1"/>
  <c r="BM7" i="16" s="1"/>
  <c r="AP7" i="16"/>
  <c r="AQ7" i="16" s="1"/>
  <c r="AR7" i="16" s="1"/>
  <c r="AS7" i="16" s="1"/>
  <c r="AT7" i="16" s="1"/>
  <c r="AU7" i="16" s="1"/>
  <c r="AV7" i="16" s="1"/>
  <c r="AW7" i="16" s="1"/>
  <c r="AX7" i="16" s="1"/>
  <c r="AY7" i="16" s="1"/>
  <c r="AZ7" i="16" s="1"/>
  <c r="BA7" i="16" s="1"/>
  <c r="AD7" i="16"/>
  <c r="AE7" i="16" s="1"/>
  <c r="AF7" i="16" s="1"/>
  <c r="AG7" i="16" s="1"/>
  <c r="AH7" i="16" s="1"/>
  <c r="AI7" i="16" s="1"/>
  <c r="AJ7" i="16" s="1"/>
  <c r="AK7" i="16" s="1"/>
  <c r="AL7" i="16" s="1"/>
  <c r="AM7" i="16" s="1"/>
  <c r="AN7" i="16" s="1"/>
  <c r="R7" i="16"/>
  <c r="R8" i="16" s="1"/>
  <c r="AO6" i="16"/>
  <c r="BA6" i="16" s="1"/>
  <c r="BM6" i="16" s="1"/>
  <c r="BY6" i="16" s="1"/>
  <c r="CK6" i="16" s="1"/>
  <c r="CW6" i="16" s="1"/>
  <c r="AN6" i="16"/>
  <c r="AZ6" i="16" s="1"/>
  <c r="BL6" i="16" s="1"/>
  <c r="AM6" i="16"/>
  <c r="AY6" i="16" s="1"/>
  <c r="AL6" i="16"/>
  <c r="AX6" i="16" s="1"/>
  <c r="AK6" i="16"/>
  <c r="AW6" i="16" s="1"/>
  <c r="BI6" i="16" s="1"/>
  <c r="BU6" i="16" s="1"/>
  <c r="CG6" i="16" s="1"/>
  <c r="CS6" i="16" s="1"/>
  <c r="AJ6" i="16"/>
  <c r="AV6" i="16" s="1"/>
  <c r="BH6" i="16" s="1"/>
  <c r="BT6" i="16" s="1"/>
  <c r="CF6" i="16" s="1"/>
  <c r="CR6" i="16" s="1"/>
  <c r="AI6" i="16"/>
  <c r="AH6" i="16"/>
  <c r="AG6" i="16"/>
  <c r="AF6" i="16"/>
  <c r="AR6" i="16" s="1"/>
  <c r="AE6" i="16"/>
  <c r="AQ6" i="16" s="1"/>
  <c r="AD6" i="16"/>
  <c r="AP6" i="16" s="1"/>
  <c r="CL7" i="15"/>
  <c r="CM7" i="15" s="1"/>
  <c r="CN7" i="15" s="1"/>
  <c r="CO7" i="15" s="1"/>
  <c r="CP7" i="15" s="1"/>
  <c r="CQ7" i="15" s="1"/>
  <c r="CR7" i="15" s="1"/>
  <c r="CS7" i="15" s="1"/>
  <c r="CT7" i="15" s="1"/>
  <c r="CU7" i="15" s="1"/>
  <c r="CV7" i="15" s="1"/>
  <c r="CW7" i="15" s="1"/>
  <c r="BZ7" i="15"/>
  <c r="CA7" i="15" s="1"/>
  <c r="CB7" i="15" s="1"/>
  <c r="CC7" i="15" s="1"/>
  <c r="CD7" i="15" s="1"/>
  <c r="CE7" i="15" s="1"/>
  <c r="CF7" i="15" s="1"/>
  <c r="CG7" i="15" s="1"/>
  <c r="CH7" i="15" s="1"/>
  <c r="CI7" i="15" s="1"/>
  <c r="CJ7" i="15" s="1"/>
  <c r="CK7" i="15" s="1"/>
  <c r="BN7" i="15"/>
  <c r="BO7" i="15" s="1"/>
  <c r="BP7" i="15" s="1"/>
  <c r="BQ7" i="15" s="1"/>
  <c r="BR7" i="15" s="1"/>
  <c r="BS7" i="15" s="1"/>
  <c r="BT7" i="15" s="1"/>
  <c r="BU7" i="15" s="1"/>
  <c r="BV7" i="15" s="1"/>
  <c r="BW7" i="15" s="1"/>
  <c r="BX7" i="15" s="1"/>
  <c r="BY7" i="15" s="1"/>
  <c r="BB7" i="15"/>
  <c r="BC7" i="15" s="1"/>
  <c r="BD7" i="15" s="1"/>
  <c r="BE7" i="15" s="1"/>
  <c r="BF7" i="15" s="1"/>
  <c r="BG7" i="15" s="1"/>
  <c r="BH7" i="15" s="1"/>
  <c r="BI7" i="15" s="1"/>
  <c r="BJ7" i="15" s="1"/>
  <c r="BK7" i="15" s="1"/>
  <c r="BL7" i="15" s="1"/>
  <c r="BM7" i="15" s="1"/>
  <c r="AP7" i="15"/>
  <c r="AQ7" i="15" s="1"/>
  <c r="AR7" i="15" s="1"/>
  <c r="AS7" i="15" s="1"/>
  <c r="AT7" i="15" s="1"/>
  <c r="AU7" i="15" s="1"/>
  <c r="AV7" i="15" s="1"/>
  <c r="AW7" i="15" s="1"/>
  <c r="AX7" i="15" s="1"/>
  <c r="AY7" i="15" s="1"/>
  <c r="AZ7" i="15" s="1"/>
  <c r="BA7" i="15" s="1"/>
  <c r="AD7" i="15"/>
  <c r="AE7" i="15" s="1"/>
  <c r="AF7" i="15" s="1"/>
  <c r="AG7" i="15" s="1"/>
  <c r="AH7" i="15" s="1"/>
  <c r="AI7" i="15" s="1"/>
  <c r="AJ7" i="15" s="1"/>
  <c r="AK7" i="15" s="1"/>
  <c r="AL7" i="15" s="1"/>
  <c r="AM7" i="15" s="1"/>
  <c r="AN7" i="15" s="1"/>
  <c r="AO7" i="15" s="1"/>
  <c r="R7" i="15"/>
  <c r="S7" i="15" s="1"/>
  <c r="T7" i="15" s="1"/>
  <c r="AO6" i="15"/>
  <c r="BA6" i="15" s="1"/>
  <c r="AN6" i="15"/>
  <c r="AM6" i="15"/>
  <c r="AL6" i="15"/>
  <c r="AL8" i="15" s="1"/>
  <c r="AK6" i="15"/>
  <c r="AK8" i="15" s="1"/>
  <c r="AJ6" i="15"/>
  <c r="AV6" i="15" s="1"/>
  <c r="AI6" i="15"/>
  <c r="AU6" i="15" s="1"/>
  <c r="AH6" i="15"/>
  <c r="AG6" i="15"/>
  <c r="AS6" i="15" s="1"/>
  <c r="AF6" i="15"/>
  <c r="AE6" i="15"/>
  <c r="AD6" i="15"/>
  <c r="AD8" i="15" s="1"/>
  <c r="N16" i="13"/>
  <c r="O16" i="13" s="1"/>
  <c r="N15" i="13"/>
  <c r="O15" i="13" s="1"/>
  <c r="N14" i="13"/>
  <c r="N13" i="13"/>
  <c r="O14" i="13" s="1"/>
  <c r="N8" i="13"/>
  <c r="O8" i="13" s="1"/>
  <c r="N7" i="13"/>
  <c r="O7" i="13" s="1"/>
  <c r="N6" i="13"/>
  <c r="N5" i="13"/>
  <c r="O6" i="13" s="1"/>
  <c r="N4" i="13"/>
  <c r="N5" i="9"/>
  <c r="O6" i="9" s="1"/>
  <c r="N6" i="9"/>
  <c r="N7" i="9"/>
  <c r="N8" i="9"/>
  <c r="N9" i="9"/>
  <c r="N11" i="9"/>
  <c r="N12" i="9"/>
  <c r="O12" i="9" s="1"/>
  <c r="N13" i="9"/>
  <c r="O13" i="9" s="1"/>
  <c r="N14" i="9"/>
  <c r="N15" i="9"/>
  <c r="N16" i="9"/>
  <c r="N4" i="9"/>
  <c r="O5" i="9" s="1"/>
  <c r="O7" i="9"/>
  <c r="O8" i="9"/>
  <c r="O15" i="9"/>
  <c r="O16" i="9"/>
  <c r="CL7" i="4"/>
  <c r="CM7" i="4" s="1"/>
  <c r="CN7" i="4" s="1"/>
  <c r="CO7" i="4" s="1"/>
  <c r="CP7" i="4" s="1"/>
  <c r="CQ7" i="4" s="1"/>
  <c r="CR7" i="4" s="1"/>
  <c r="CS7" i="4" s="1"/>
  <c r="CT7" i="4" s="1"/>
  <c r="CU7" i="4" s="1"/>
  <c r="CV7" i="4" s="1"/>
  <c r="CW7" i="4" s="1"/>
  <c r="BZ7" i="4"/>
  <c r="CA7" i="4" s="1"/>
  <c r="CB7" i="4" s="1"/>
  <c r="CC7" i="4" s="1"/>
  <c r="CD7" i="4" s="1"/>
  <c r="CE7" i="4" s="1"/>
  <c r="CF7" i="4" s="1"/>
  <c r="CG7" i="4" s="1"/>
  <c r="CH7" i="4" s="1"/>
  <c r="CI7" i="4" s="1"/>
  <c r="CJ7" i="4" s="1"/>
  <c r="CK7" i="4" s="1"/>
  <c r="BN7" i="4"/>
  <c r="BO7" i="4" s="1"/>
  <c r="BP7" i="4" s="1"/>
  <c r="BQ7" i="4" s="1"/>
  <c r="BR7" i="4" s="1"/>
  <c r="BS7" i="4" s="1"/>
  <c r="BT7" i="4" s="1"/>
  <c r="BU7" i="4" s="1"/>
  <c r="BV7" i="4" s="1"/>
  <c r="BW7" i="4" s="1"/>
  <c r="BX7" i="4" s="1"/>
  <c r="BY7" i="4" s="1"/>
  <c r="BB7" i="4"/>
  <c r="BC7" i="4" s="1"/>
  <c r="BD7" i="4" s="1"/>
  <c r="BE7" i="4" s="1"/>
  <c r="BF7" i="4" s="1"/>
  <c r="BG7" i="4" s="1"/>
  <c r="BH7" i="4" s="1"/>
  <c r="BI7" i="4" s="1"/>
  <c r="BJ7" i="4" s="1"/>
  <c r="BK7" i="4" s="1"/>
  <c r="BL7" i="4" s="1"/>
  <c r="BM7" i="4" s="1"/>
  <c r="AP7" i="4"/>
  <c r="AQ7" i="4" s="1"/>
  <c r="AR7" i="4" s="1"/>
  <c r="AS7" i="4" s="1"/>
  <c r="AT7" i="4" s="1"/>
  <c r="AU7" i="4" s="1"/>
  <c r="AV7" i="4" s="1"/>
  <c r="AW7" i="4" s="1"/>
  <c r="AX7" i="4" s="1"/>
  <c r="AY7" i="4" s="1"/>
  <c r="AZ7" i="4" s="1"/>
  <c r="BA7" i="4" s="1"/>
  <c r="AE6" i="4"/>
  <c r="AQ6" i="4" s="1"/>
  <c r="BC6" i="4" s="1"/>
  <c r="BC8" i="4" s="1"/>
  <c r="AF6" i="4"/>
  <c r="AR6" i="4" s="1"/>
  <c r="BD6" i="4" s="1"/>
  <c r="BD8" i="4" s="1"/>
  <c r="AG6" i="4"/>
  <c r="AS6" i="4" s="1"/>
  <c r="BE6" i="4" s="1"/>
  <c r="AH6" i="4"/>
  <c r="AT6" i="4" s="1"/>
  <c r="BF6" i="4" s="1"/>
  <c r="BF8" i="4" s="1"/>
  <c r="AI6" i="4"/>
  <c r="AU6" i="4" s="1"/>
  <c r="BG6" i="4" s="1"/>
  <c r="AJ6" i="4"/>
  <c r="AV6" i="4" s="1"/>
  <c r="BH6" i="4" s="1"/>
  <c r="BH8" i="4" s="1"/>
  <c r="AK6" i="4"/>
  <c r="AW6" i="4" s="1"/>
  <c r="BI6" i="4" s="1"/>
  <c r="BI8" i="4" s="1"/>
  <c r="AL6" i="4"/>
  <c r="AX6" i="4" s="1"/>
  <c r="BJ6" i="4" s="1"/>
  <c r="BJ8" i="4" s="1"/>
  <c r="AM6" i="4"/>
  <c r="AY6" i="4" s="1"/>
  <c r="BK6" i="4" s="1"/>
  <c r="BW6" i="4" s="1"/>
  <c r="CI6" i="4" s="1"/>
  <c r="CU6" i="4" s="1"/>
  <c r="AN6" i="4"/>
  <c r="AZ6" i="4" s="1"/>
  <c r="BL6" i="4" s="1"/>
  <c r="BX6" i="4" s="1"/>
  <c r="CJ6" i="4" s="1"/>
  <c r="CV6" i="4" s="1"/>
  <c r="AO6" i="4"/>
  <c r="BA6" i="4" s="1"/>
  <c r="BM6" i="4" s="1"/>
  <c r="AD6" i="4"/>
  <c r="AP6" i="4" s="1"/>
  <c r="AD7" i="4"/>
  <c r="R7" i="4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B6" i="12" l="1"/>
  <c r="E6" i="12"/>
  <c r="AN8" i="16"/>
  <c r="AJ8" i="24"/>
  <c r="AK8" i="24"/>
  <c r="CG8" i="23"/>
  <c r="I8" i="21"/>
  <c r="J7" i="21"/>
  <c r="BE8" i="21"/>
  <c r="BQ6" i="21"/>
  <c r="BQ8" i="21" s="1"/>
  <c r="BL8" i="21"/>
  <c r="BX6" i="21"/>
  <c r="BX8" i="21" s="1"/>
  <c r="BD8" i="21"/>
  <c r="BP6" i="21"/>
  <c r="BP8" i="21" s="1"/>
  <c r="V7" i="21"/>
  <c r="U8" i="21"/>
  <c r="BM8" i="21"/>
  <c r="BY6" i="21"/>
  <c r="BY8" i="21" s="1"/>
  <c r="BS6" i="21"/>
  <c r="BS8" i="21" s="1"/>
  <c r="BG8" i="21"/>
  <c r="BW6" i="19"/>
  <c r="BW8" i="19" s="1"/>
  <c r="BK8" i="19"/>
  <c r="H8" i="19"/>
  <c r="I7" i="19"/>
  <c r="AM7" i="19"/>
  <c r="AL8" i="19"/>
  <c r="V8" i="19"/>
  <c r="W7" i="19"/>
  <c r="BB8" i="19"/>
  <c r="BN6" i="19"/>
  <c r="BN8" i="19" s="1"/>
  <c r="AL7" i="18"/>
  <c r="AK8" i="18"/>
  <c r="I7" i="18"/>
  <c r="H8" i="18"/>
  <c r="V8" i="18"/>
  <c r="W7" i="18"/>
  <c r="BX6" i="18"/>
  <c r="BX8" i="18" s="1"/>
  <c r="BL8" i="18"/>
  <c r="BB8" i="18"/>
  <c r="BN6" i="18"/>
  <c r="BN8" i="18" s="1"/>
  <c r="BV6" i="18"/>
  <c r="BV8" i="18" s="1"/>
  <c r="BJ8" i="18"/>
  <c r="BM8" i="18"/>
  <c r="BY6" i="18"/>
  <c r="BY8" i="18" s="1"/>
  <c r="BP6" i="18"/>
  <c r="BP8" i="18" s="1"/>
  <c r="BD8" i="18"/>
  <c r="BE8" i="18"/>
  <c r="BQ6" i="18"/>
  <c r="BQ8" i="18" s="1"/>
  <c r="CU8" i="4"/>
  <c r="D4" i="2"/>
  <c r="AG8" i="20"/>
  <c r="AR6" i="26"/>
  <c r="AI8" i="17"/>
  <c r="AJ8" i="17"/>
  <c r="AK8" i="17"/>
  <c r="CR8" i="16"/>
  <c r="AD8" i="17"/>
  <c r="AX8" i="17"/>
  <c r="S7" i="25"/>
  <c r="S8" i="25" s="1"/>
  <c r="CS8" i="26"/>
  <c r="AR8" i="27"/>
  <c r="B55" i="12"/>
  <c r="B56" i="12" s="1"/>
  <c r="AE8" i="15"/>
  <c r="AM8" i="15"/>
  <c r="AF8" i="15"/>
  <c r="AN8" i="15"/>
  <c r="AH8" i="15"/>
  <c r="AR6" i="15"/>
  <c r="BD6" i="15" s="1"/>
  <c r="BD8" i="15" s="1"/>
  <c r="AW6" i="15"/>
  <c r="BI6" i="15" s="1"/>
  <c r="BI8" i="15" s="1"/>
  <c r="O9" i="9"/>
  <c r="D89" i="2"/>
  <c r="D66" i="2"/>
  <c r="D65" i="2"/>
  <c r="D85" i="2"/>
  <c r="D45" i="2"/>
  <c r="D42" i="2"/>
  <c r="D25" i="2"/>
  <c r="D21" i="2"/>
  <c r="D82" i="2"/>
  <c r="D61" i="2"/>
  <c r="D41" i="2"/>
  <c r="D18" i="2"/>
  <c r="D101" i="2"/>
  <c r="D81" i="2"/>
  <c r="D58" i="2"/>
  <c r="D37" i="2"/>
  <c r="D17" i="2"/>
  <c r="D98" i="2"/>
  <c r="D77" i="2"/>
  <c r="D57" i="2"/>
  <c r="D34" i="2"/>
  <c r="D13" i="2"/>
  <c r="D97" i="2"/>
  <c r="D74" i="2"/>
  <c r="D53" i="2"/>
  <c r="D33" i="2"/>
  <c r="D10" i="2"/>
  <c r="D93" i="2"/>
  <c r="D73" i="2"/>
  <c r="D50" i="2"/>
  <c r="D29" i="2"/>
  <c r="D9" i="2"/>
  <c r="D90" i="2"/>
  <c r="D69" i="2"/>
  <c r="D49" i="2"/>
  <c r="D26" i="2"/>
  <c r="D5" i="2"/>
  <c r="D99" i="2"/>
  <c r="D91" i="2"/>
  <c r="D83" i="2"/>
  <c r="D75" i="2"/>
  <c r="D67" i="2"/>
  <c r="D59" i="2"/>
  <c r="D51" i="2"/>
  <c r="D43" i="2"/>
  <c r="D35" i="2"/>
  <c r="D27" i="2"/>
  <c r="D19" i="2"/>
  <c r="D11" i="2"/>
  <c r="D96" i="2"/>
  <c r="D88" i="2"/>
  <c r="D80" i="2"/>
  <c r="D72" i="2"/>
  <c r="D64" i="2"/>
  <c r="D56" i="2"/>
  <c r="D48" i="2"/>
  <c r="D40" i="2"/>
  <c r="D32" i="2"/>
  <c r="D24" i="2"/>
  <c r="D16" i="2"/>
  <c r="D8" i="2"/>
  <c r="D3" i="2"/>
  <c r="D95" i="2"/>
  <c r="D87" i="2"/>
  <c r="D79" i="2"/>
  <c r="D71" i="2"/>
  <c r="D63" i="2"/>
  <c r="D55" i="2"/>
  <c r="D47" i="2"/>
  <c r="D39" i="2"/>
  <c r="D31" i="2"/>
  <c r="D23" i="2"/>
  <c r="D15" i="2"/>
  <c r="D7" i="2"/>
  <c r="D102" i="2"/>
  <c r="D94" i="2"/>
  <c r="D86" i="2"/>
  <c r="D78" i="2"/>
  <c r="D70" i="2"/>
  <c r="D62" i="2"/>
  <c r="D54" i="2"/>
  <c r="D46" i="2"/>
  <c r="D38" i="2"/>
  <c r="D30" i="2"/>
  <c r="D22" i="2"/>
  <c r="D14" i="2"/>
  <c r="D6" i="2"/>
  <c r="D100" i="2"/>
  <c r="D92" i="2"/>
  <c r="D84" i="2"/>
  <c r="D76" i="2"/>
  <c r="D68" i="2"/>
  <c r="D60" i="2"/>
  <c r="D52" i="2"/>
  <c r="D44" i="2"/>
  <c r="D36" i="2"/>
  <c r="D28" i="2"/>
  <c r="D20" i="2"/>
  <c r="D12" i="2"/>
  <c r="CD6" i="18"/>
  <c r="CP6" i="18" s="1"/>
  <c r="CP8" i="18" s="1"/>
  <c r="AU8" i="25"/>
  <c r="AZ8" i="27"/>
  <c r="BM6" i="25"/>
  <c r="BY6" i="25" s="1"/>
  <c r="BA8" i="25"/>
  <c r="BY8" i="26"/>
  <c r="BX6" i="16"/>
  <c r="BX8" i="16" s="1"/>
  <c r="BL8" i="16"/>
  <c r="AG8" i="16"/>
  <c r="AR8" i="25"/>
  <c r="AH8" i="16"/>
  <c r="AS6" i="16"/>
  <c r="BE6" i="16" s="1"/>
  <c r="BE8" i="16" s="1"/>
  <c r="AS6" i="20"/>
  <c r="BE6" i="20" s="1"/>
  <c r="BE8" i="20" s="1"/>
  <c r="AE8" i="28"/>
  <c r="G7" i="16"/>
  <c r="G7" i="28"/>
  <c r="G7" i="27"/>
  <c r="G7" i="26"/>
  <c r="G7" i="25"/>
  <c r="G7" i="24"/>
  <c r="G7" i="23"/>
  <c r="G7" i="22"/>
  <c r="G7" i="20"/>
  <c r="G7" i="17"/>
  <c r="BA8" i="24"/>
  <c r="AI8" i="16"/>
  <c r="AP6" i="17"/>
  <c r="AP8" i="17" s="1"/>
  <c r="AJ8" i="20"/>
  <c r="AV6" i="20"/>
  <c r="BH6" i="20" s="1"/>
  <c r="BH8" i="20" s="1"/>
  <c r="AJ8" i="22"/>
  <c r="S7" i="24"/>
  <c r="S8" i="24" s="1"/>
  <c r="AF8" i="28"/>
  <c r="AF8" i="16"/>
  <c r="R8" i="17"/>
  <c r="AG8" i="26"/>
  <c r="AG8" i="28"/>
  <c r="R8" i="20"/>
  <c r="AD8" i="25"/>
  <c r="AH8" i="28"/>
  <c r="AQ6" i="28"/>
  <c r="S7" i="23"/>
  <c r="S8" i="23" s="1"/>
  <c r="AT6" i="24"/>
  <c r="BF6" i="24" s="1"/>
  <c r="AE8" i="25"/>
  <c r="AS6" i="26"/>
  <c r="BE6" i="26" s="1"/>
  <c r="BQ6" i="26" s="1"/>
  <c r="CC6" i="26" s="1"/>
  <c r="CC8" i="26" s="1"/>
  <c r="AU8" i="28"/>
  <c r="AT6" i="28"/>
  <c r="BF6" i="28" s="1"/>
  <c r="BA8" i="16"/>
  <c r="AO8" i="20"/>
  <c r="BA8" i="27"/>
  <c r="H7" i="4"/>
  <c r="I7" i="4" s="1"/>
  <c r="H8" i="4"/>
  <c r="F8" i="4"/>
  <c r="S8" i="4"/>
  <c r="CV8" i="4"/>
  <c r="F8" i="15"/>
  <c r="H7" i="15"/>
  <c r="G8" i="15"/>
  <c r="AX6" i="15"/>
  <c r="BJ6" i="15" s="1"/>
  <c r="BV6" i="15" s="1"/>
  <c r="AZ6" i="15"/>
  <c r="BL6" i="15" s="1"/>
  <c r="BL8" i="15" s="1"/>
  <c r="R8" i="15"/>
  <c r="AP6" i="15"/>
  <c r="BB6" i="15" s="1"/>
  <c r="BN6" i="15" s="1"/>
  <c r="AP8" i="24"/>
  <c r="BB6" i="24"/>
  <c r="AX8" i="24"/>
  <c r="BJ6" i="24"/>
  <c r="AZ8" i="24"/>
  <c r="AQ8" i="24"/>
  <c r="BC6" i="24"/>
  <c r="AY8" i="24"/>
  <c r="BK6" i="24"/>
  <c r="AF8" i="24"/>
  <c r="AN8" i="24"/>
  <c r="AG8" i="24"/>
  <c r="AO8" i="24"/>
  <c r="AJ8" i="25"/>
  <c r="AL7" i="27"/>
  <c r="AM7" i="27" s="1"/>
  <c r="AN7" i="27" s="1"/>
  <c r="AO7" i="27" s="1"/>
  <c r="AO8" i="27" s="1"/>
  <c r="AK8" i="27"/>
  <c r="AR8" i="24"/>
  <c r="AK8" i="25"/>
  <c r="AI8" i="24"/>
  <c r="AS8" i="24"/>
  <c r="BL8" i="25"/>
  <c r="BX6" i="25"/>
  <c r="BF8" i="24"/>
  <c r="BR6" i="24"/>
  <c r="BG8" i="24"/>
  <c r="BS6" i="24"/>
  <c r="AM8" i="25"/>
  <c r="AO8" i="26"/>
  <c r="AD8" i="24"/>
  <c r="AL8" i="24"/>
  <c r="AT8" i="24"/>
  <c r="AL8" i="25"/>
  <c r="AZ8" i="25"/>
  <c r="AN8" i="26"/>
  <c r="CK8" i="26"/>
  <c r="CG8" i="26"/>
  <c r="AI8" i="27"/>
  <c r="BE8" i="27"/>
  <c r="AS8" i="27"/>
  <c r="CI6" i="28"/>
  <c r="BW8" i="28"/>
  <c r="AE8" i="24"/>
  <c r="AU8" i="24"/>
  <c r="AV6" i="24"/>
  <c r="BD6" i="24"/>
  <c r="BL6" i="24"/>
  <c r="AF8" i="25"/>
  <c r="AN8" i="25"/>
  <c r="AV6" i="25"/>
  <c r="BD6" i="25"/>
  <c r="AH8" i="26"/>
  <c r="AR8" i="26"/>
  <c r="CO6" i="26"/>
  <c r="CO8" i="26" s="1"/>
  <c r="AK8" i="26"/>
  <c r="AW8" i="27"/>
  <c r="BM8" i="27"/>
  <c r="AW6" i="24"/>
  <c r="BE6" i="24"/>
  <c r="BM6" i="24"/>
  <c r="AG8" i="25"/>
  <c r="AO8" i="25"/>
  <c r="AW6" i="25"/>
  <c r="BE6" i="25"/>
  <c r="AI8" i="26"/>
  <c r="CW6" i="26"/>
  <c r="CW8" i="26" s="1"/>
  <c r="AP8" i="27"/>
  <c r="BB6" i="27"/>
  <c r="AX8" i="27"/>
  <c r="BJ6" i="27"/>
  <c r="BI6" i="27"/>
  <c r="AH8" i="25"/>
  <c r="AP6" i="25"/>
  <c r="AX6" i="25"/>
  <c r="BF6" i="25"/>
  <c r="AJ8" i="26"/>
  <c r="AV6" i="26"/>
  <c r="AZ8" i="26"/>
  <c r="BA8" i="26"/>
  <c r="AQ8" i="27"/>
  <c r="BC6" i="27"/>
  <c r="AY8" i="27"/>
  <c r="BK6" i="27"/>
  <c r="BQ6" i="27"/>
  <c r="AM8" i="24"/>
  <c r="AI8" i="25"/>
  <c r="AQ6" i="25"/>
  <c r="AY6" i="25"/>
  <c r="BG6" i="25"/>
  <c r="AW8" i="26"/>
  <c r="BM8" i="26"/>
  <c r="BI8" i="26"/>
  <c r="AF8" i="27"/>
  <c r="BY6" i="27"/>
  <c r="AP8" i="26"/>
  <c r="BB6" i="26"/>
  <c r="AX8" i="26"/>
  <c r="BJ6" i="26"/>
  <c r="BU8" i="26"/>
  <c r="AG8" i="27"/>
  <c r="AJ8" i="27"/>
  <c r="AQ8" i="26"/>
  <c r="BC6" i="26"/>
  <c r="AY8" i="26"/>
  <c r="BK6" i="26"/>
  <c r="AH8" i="27"/>
  <c r="AK8" i="28"/>
  <c r="AW6" i="28"/>
  <c r="AT6" i="26"/>
  <c r="AD8" i="26"/>
  <c r="AL8" i="26"/>
  <c r="AT6" i="27"/>
  <c r="AD8" i="27"/>
  <c r="AP6" i="28"/>
  <c r="AD8" i="28"/>
  <c r="AX6" i="28"/>
  <c r="AL8" i="28"/>
  <c r="AY8" i="28"/>
  <c r="AU6" i="26"/>
  <c r="S7" i="26"/>
  <c r="AE8" i="26"/>
  <c r="AM8" i="26"/>
  <c r="AU6" i="27"/>
  <c r="S7" i="27"/>
  <c r="AE8" i="27"/>
  <c r="AM8" i="28"/>
  <c r="BK8" i="28"/>
  <c r="T7" i="25"/>
  <c r="BD6" i="26"/>
  <c r="BL6" i="26"/>
  <c r="AV6" i="27"/>
  <c r="BD6" i="27"/>
  <c r="BL6" i="27"/>
  <c r="AN8" i="28"/>
  <c r="AZ8" i="28"/>
  <c r="BL6" i="28"/>
  <c r="AO8" i="28"/>
  <c r="BA6" i="28"/>
  <c r="AR6" i="28"/>
  <c r="BG6" i="28"/>
  <c r="AJ8" i="28"/>
  <c r="AV6" i="28"/>
  <c r="AS6" i="28"/>
  <c r="AI8" i="28"/>
  <c r="S7" i="28"/>
  <c r="BQ6" i="20"/>
  <c r="AW8" i="20"/>
  <c r="BI6" i="20"/>
  <c r="AL8" i="20"/>
  <c r="BM8" i="20"/>
  <c r="BY6" i="20"/>
  <c r="AX8" i="20"/>
  <c r="AQ8" i="20"/>
  <c r="BC6" i="20"/>
  <c r="AY8" i="20"/>
  <c r="BK6" i="20"/>
  <c r="T7" i="20"/>
  <c r="S8" i="20"/>
  <c r="CT7" i="22"/>
  <c r="CU7" i="22" s="1"/>
  <c r="CV7" i="22" s="1"/>
  <c r="CW7" i="22" s="1"/>
  <c r="CS8" i="22"/>
  <c r="AR8" i="20"/>
  <c r="BD6" i="20"/>
  <c r="AZ8" i="20"/>
  <c r="BL6" i="20"/>
  <c r="BY8" i="22"/>
  <c r="AG8" i="22"/>
  <c r="AK8" i="23"/>
  <c r="AG8" i="23"/>
  <c r="AT6" i="20"/>
  <c r="BB6" i="20"/>
  <c r="BJ6" i="20"/>
  <c r="AK8" i="22"/>
  <c r="CG8" i="22"/>
  <c r="AO8" i="22"/>
  <c r="AP8" i="23"/>
  <c r="BB6" i="23"/>
  <c r="AX8" i="23"/>
  <c r="BJ6" i="23"/>
  <c r="AO8" i="23"/>
  <c r="AK8" i="20"/>
  <c r="BA8" i="20"/>
  <c r="AU6" i="20"/>
  <c r="AE8" i="20"/>
  <c r="AM8" i="20"/>
  <c r="AP8" i="22"/>
  <c r="BB6" i="22"/>
  <c r="AX8" i="22"/>
  <c r="BJ6" i="22"/>
  <c r="AW8" i="22"/>
  <c r="AQ8" i="23"/>
  <c r="BC6" i="23"/>
  <c r="AY8" i="23"/>
  <c r="BK6" i="23"/>
  <c r="AW8" i="23"/>
  <c r="CK6" i="22"/>
  <c r="AR8" i="22"/>
  <c r="BD6" i="22"/>
  <c r="AZ8" i="22"/>
  <c r="BL6" i="22"/>
  <c r="BM8" i="22"/>
  <c r="AS8" i="23"/>
  <c r="BA8" i="23"/>
  <c r="AY8" i="22"/>
  <c r="BK6" i="22"/>
  <c r="AZ8" i="23"/>
  <c r="BL6" i="23"/>
  <c r="AS8" i="22"/>
  <c r="BA8" i="22"/>
  <c r="BU8" i="22"/>
  <c r="AH8" i="23"/>
  <c r="BI8" i="23"/>
  <c r="BU8" i="23"/>
  <c r="AQ8" i="22"/>
  <c r="BC6" i="22"/>
  <c r="AH8" i="22"/>
  <c r="BI8" i="22"/>
  <c r="AI8" i="23"/>
  <c r="BE6" i="23"/>
  <c r="AF8" i="20"/>
  <c r="AN8" i="20"/>
  <c r="AR8" i="23"/>
  <c r="BD6" i="23"/>
  <c r="CS6" i="23"/>
  <c r="CS8" i="23" s="1"/>
  <c r="AI8" i="22"/>
  <c r="BE6" i="22"/>
  <c r="AJ8" i="23"/>
  <c r="BM6" i="23"/>
  <c r="AT6" i="22"/>
  <c r="AD8" i="22"/>
  <c r="AL8" i="22"/>
  <c r="AT6" i="23"/>
  <c r="AD8" i="23"/>
  <c r="AL8" i="23"/>
  <c r="AU6" i="22"/>
  <c r="S7" i="22"/>
  <c r="AE8" i="22"/>
  <c r="AM8" i="22"/>
  <c r="AU6" i="23"/>
  <c r="AE8" i="23"/>
  <c r="AM8" i="23"/>
  <c r="AV6" i="22"/>
  <c r="AF8" i="22"/>
  <c r="AN8" i="22"/>
  <c r="AV6" i="23"/>
  <c r="AF8" i="23"/>
  <c r="AN8" i="23"/>
  <c r="BZ6" i="18"/>
  <c r="S8" i="17"/>
  <c r="T7" i="17"/>
  <c r="AL8" i="17"/>
  <c r="AQ8" i="17"/>
  <c r="BC6" i="17"/>
  <c r="AR8" i="17"/>
  <c r="BD6" i="17"/>
  <c r="AZ8" i="17"/>
  <c r="BL6" i="17"/>
  <c r="AY8" i="17"/>
  <c r="BK6" i="17"/>
  <c r="AS8" i="17"/>
  <c r="BE6" i="17"/>
  <c r="BA8" i="17"/>
  <c r="BM6" i="17"/>
  <c r="AH8" i="17"/>
  <c r="AT6" i="17"/>
  <c r="BJ6" i="17"/>
  <c r="AU6" i="17"/>
  <c r="AE8" i="17"/>
  <c r="AM8" i="17"/>
  <c r="AV6" i="17"/>
  <c r="AF8" i="17"/>
  <c r="AN8" i="17"/>
  <c r="AW6" i="17"/>
  <c r="AG8" i="17"/>
  <c r="AO8" i="17"/>
  <c r="CW8" i="16"/>
  <c r="CH7" i="16"/>
  <c r="CI7" i="16" s="1"/>
  <c r="CJ7" i="16" s="1"/>
  <c r="CK7" i="16" s="1"/>
  <c r="CK8" i="16" s="1"/>
  <c r="CG8" i="16"/>
  <c r="AR8" i="16"/>
  <c r="AZ8" i="16"/>
  <c r="AO7" i="16"/>
  <c r="AO8" i="16" s="1"/>
  <c r="AQ8" i="16"/>
  <c r="BC6" i="16"/>
  <c r="AY8" i="16"/>
  <c r="BK6" i="16"/>
  <c r="CF8" i="16"/>
  <c r="BI8" i="16"/>
  <c r="BH8" i="16"/>
  <c r="AK8" i="16"/>
  <c r="BM8" i="16"/>
  <c r="CS8" i="16"/>
  <c r="BT8" i="16"/>
  <c r="AJ8" i="16"/>
  <c r="AW8" i="16"/>
  <c r="BD6" i="16"/>
  <c r="BY8" i="16"/>
  <c r="AP8" i="16"/>
  <c r="BB6" i="16"/>
  <c r="AX8" i="16"/>
  <c r="BJ6" i="16"/>
  <c r="BU8" i="16"/>
  <c r="AV8" i="16"/>
  <c r="AT6" i="16"/>
  <c r="AD8" i="16"/>
  <c r="AL8" i="16"/>
  <c r="AU6" i="16"/>
  <c r="S7" i="16"/>
  <c r="AE8" i="16"/>
  <c r="AM8" i="16"/>
  <c r="AS8" i="15"/>
  <c r="BE6" i="15"/>
  <c r="BA8" i="15"/>
  <c r="BM6" i="15"/>
  <c r="BJ8" i="15"/>
  <c r="T8" i="15"/>
  <c r="U7" i="15"/>
  <c r="AU8" i="15"/>
  <c r="BG6" i="15"/>
  <c r="BP6" i="15"/>
  <c r="AV8" i="15"/>
  <c r="BH6" i="15"/>
  <c r="AG8" i="15"/>
  <c r="AO8" i="15"/>
  <c r="AW8" i="15"/>
  <c r="AQ6" i="15"/>
  <c r="AY6" i="15"/>
  <c r="S8" i="15"/>
  <c r="AI8" i="15"/>
  <c r="AJ8" i="15"/>
  <c r="AT6" i="15"/>
  <c r="O5" i="13"/>
  <c r="O9" i="13"/>
  <c r="O14" i="9"/>
  <c r="CJ8" i="4"/>
  <c r="BM8" i="4"/>
  <c r="BY6" i="4"/>
  <c r="CK6" i="4" s="1"/>
  <c r="BE8" i="4"/>
  <c r="BQ6" i="4"/>
  <c r="CC6" i="4" s="1"/>
  <c r="CI8" i="4"/>
  <c r="AP8" i="4"/>
  <c r="BW8" i="4"/>
  <c r="BG8" i="4"/>
  <c r="BS6" i="4"/>
  <c r="BX8" i="4"/>
  <c r="BR6" i="4"/>
  <c r="BT6" i="4"/>
  <c r="BU6" i="4"/>
  <c r="BV6" i="4"/>
  <c r="BO6" i="4"/>
  <c r="BP6" i="4"/>
  <c r="BK8" i="4"/>
  <c r="BL8" i="4"/>
  <c r="AQ8" i="4"/>
  <c r="BB6" i="4"/>
  <c r="AV8" i="4"/>
  <c r="AS8" i="4"/>
  <c r="BA8" i="4"/>
  <c r="AY8" i="4"/>
  <c r="AX8" i="4"/>
  <c r="AW8" i="4"/>
  <c r="AU8" i="4"/>
  <c r="AT8" i="4"/>
  <c r="AZ8" i="4"/>
  <c r="AR8" i="4"/>
  <c r="AD8" i="4"/>
  <c r="AE7" i="4"/>
  <c r="AT8" i="28" l="1"/>
  <c r="BM8" i="25"/>
  <c r="J8" i="21"/>
  <c r="K7" i="21"/>
  <c r="W7" i="21"/>
  <c r="V8" i="21"/>
  <c r="W8" i="19"/>
  <c r="X7" i="19"/>
  <c r="AN7" i="19"/>
  <c r="AM8" i="19"/>
  <c r="J7" i="19"/>
  <c r="I8" i="19"/>
  <c r="W8" i="18"/>
  <c r="X7" i="18"/>
  <c r="CD8" i="18"/>
  <c r="I8" i="18"/>
  <c r="J7" i="18"/>
  <c r="AM7" i="18"/>
  <c r="AL8" i="18"/>
  <c r="N10" i="13"/>
  <c r="B11" i="13" s="1"/>
  <c r="C11" i="13" s="1"/>
  <c r="D11" i="13" s="1"/>
  <c r="E11" i="13" s="1"/>
  <c r="F11" i="13" s="1"/>
  <c r="G11" i="13" s="1"/>
  <c r="H11" i="13" s="1"/>
  <c r="I11" i="13" s="1"/>
  <c r="J11" i="13" s="1"/>
  <c r="K11" i="13" s="1"/>
  <c r="L11" i="13" s="1"/>
  <c r="M11" i="13" s="1"/>
  <c r="N10" i="9"/>
  <c r="AX8" i="15"/>
  <c r="CJ6" i="16"/>
  <c r="CJ8" i="16" s="1"/>
  <c r="AV8" i="20"/>
  <c r="BQ8" i="26"/>
  <c r="T7" i="24"/>
  <c r="U7" i="24" s="1"/>
  <c r="AS8" i="26"/>
  <c r="AS8" i="20"/>
  <c r="BT6" i="20"/>
  <c r="BE8" i="26"/>
  <c r="AZ8" i="15"/>
  <c r="BX6" i="15"/>
  <c r="CJ6" i="15" s="1"/>
  <c r="AR8" i="15"/>
  <c r="BU6" i="15"/>
  <c r="CG6" i="15" s="1"/>
  <c r="T7" i="23"/>
  <c r="T8" i="23" s="1"/>
  <c r="BC6" i="28"/>
  <c r="AQ8" i="28"/>
  <c r="G8" i="23"/>
  <c r="H7" i="23"/>
  <c r="G8" i="22"/>
  <c r="H7" i="22"/>
  <c r="BQ6" i="16"/>
  <c r="CC6" i="16" s="1"/>
  <c r="BB6" i="17"/>
  <c r="BB8" i="17" s="1"/>
  <c r="G8" i="24"/>
  <c r="H7" i="24"/>
  <c r="G8" i="26"/>
  <c r="H7" i="26"/>
  <c r="G8" i="17"/>
  <c r="H7" i="17"/>
  <c r="G8" i="27"/>
  <c r="H7" i="27"/>
  <c r="G8" i="25"/>
  <c r="H7" i="25"/>
  <c r="G8" i="20"/>
  <c r="H7" i="20"/>
  <c r="G8" i="28"/>
  <c r="H7" i="28"/>
  <c r="AS8" i="16"/>
  <c r="G8" i="16"/>
  <c r="H7" i="16"/>
  <c r="I8" i="4"/>
  <c r="J7" i="4"/>
  <c r="BQ8" i="4"/>
  <c r="BB8" i="15"/>
  <c r="AP8" i="15"/>
  <c r="I7" i="15"/>
  <c r="H8" i="15"/>
  <c r="BQ6" i="24"/>
  <c r="BE8" i="24"/>
  <c r="BD8" i="25"/>
  <c r="BP6" i="25"/>
  <c r="BP6" i="27"/>
  <c r="BD8" i="27"/>
  <c r="BW6" i="26"/>
  <c r="BK8" i="26"/>
  <c r="AX8" i="25"/>
  <c r="BJ6" i="25"/>
  <c r="BY6" i="24"/>
  <c r="BM8" i="24"/>
  <c r="BH6" i="24"/>
  <c r="AV8" i="24"/>
  <c r="CD6" i="24"/>
  <c r="BR8" i="24"/>
  <c r="AP8" i="25"/>
  <c r="BB6" i="25"/>
  <c r="BO6" i="24"/>
  <c r="BC8" i="24"/>
  <c r="AR8" i="28"/>
  <c r="BD6" i="28"/>
  <c r="BA8" i="28"/>
  <c r="BM6" i="28"/>
  <c r="BX6" i="26"/>
  <c r="BL8" i="26"/>
  <c r="BG6" i="27"/>
  <c r="AU8" i="27"/>
  <c r="AX8" i="28"/>
  <c r="BJ6" i="28"/>
  <c r="BF6" i="26"/>
  <c r="AT8" i="26"/>
  <c r="BO6" i="26"/>
  <c r="BC8" i="26"/>
  <c r="BF8" i="28"/>
  <c r="BR6" i="28"/>
  <c r="AY8" i="25"/>
  <c r="BK6" i="25"/>
  <c r="BI6" i="24"/>
  <c r="AW8" i="24"/>
  <c r="AV8" i="25"/>
  <c r="BH6" i="25"/>
  <c r="BX8" i="25"/>
  <c r="CJ6" i="25"/>
  <c r="BP6" i="26"/>
  <c r="BD8" i="26"/>
  <c r="BV6" i="26"/>
  <c r="BJ8" i="26"/>
  <c r="CK6" i="27"/>
  <c r="BY8" i="27"/>
  <c r="AQ8" i="25"/>
  <c r="BC6" i="25"/>
  <c r="BU6" i="27"/>
  <c r="BI8" i="27"/>
  <c r="T7" i="28"/>
  <c r="S8" i="28"/>
  <c r="BS6" i="28"/>
  <c r="BG8" i="28"/>
  <c r="BG8" i="25"/>
  <c r="BS6" i="25"/>
  <c r="BX6" i="28"/>
  <c r="BL8" i="28"/>
  <c r="U7" i="25"/>
  <c r="T8" i="25"/>
  <c r="AP8" i="28"/>
  <c r="BB6" i="28"/>
  <c r="AN8" i="27"/>
  <c r="BV6" i="27"/>
  <c r="BJ8" i="27"/>
  <c r="BE8" i="25"/>
  <c r="BQ6" i="25"/>
  <c r="CE6" i="24"/>
  <c r="BS8" i="24"/>
  <c r="BV6" i="24"/>
  <c r="BJ8" i="24"/>
  <c r="AS8" i="28"/>
  <c r="BE6" i="28"/>
  <c r="S8" i="26"/>
  <c r="T7" i="26"/>
  <c r="AL8" i="27"/>
  <c r="BI6" i="28"/>
  <c r="AW8" i="28"/>
  <c r="BN6" i="26"/>
  <c r="BB8" i="26"/>
  <c r="BH6" i="26"/>
  <c r="AV8" i="26"/>
  <c r="AW8" i="25"/>
  <c r="BI6" i="25"/>
  <c r="T8" i="24"/>
  <c r="S8" i="27"/>
  <c r="T7" i="27"/>
  <c r="BH6" i="28"/>
  <c r="AV8" i="28"/>
  <c r="BG6" i="26"/>
  <c r="AU8" i="26"/>
  <c r="CC6" i="27"/>
  <c r="BQ8" i="27"/>
  <c r="BN6" i="27"/>
  <c r="BB8" i="27"/>
  <c r="BX6" i="24"/>
  <c r="BL8" i="24"/>
  <c r="CI8" i="28"/>
  <c r="CU6" i="28"/>
  <c r="CU8" i="28" s="1"/>
  <c r="BY8" i="25"/>
  <c r="CK6" i="25"/>
  <c r="BN6" i="24"/>
  <c r="BB8" i="24"/>
  <c r="BH6" i="27"/>
  <c r="AV8" i="27"/>
  <c r="BO6" i="27"/>
  <c r="BC8" i="27"/>
  <c r="BX6" i="27"/>
  <c r="BL8" i="27"/>
  <c r="AM8" i="27"/>
  <c r="BF6" i="27"/>
  <c r="AT8" i="27"/>
  <c r="BW6" i="27"/>
  <c r="BK8" i="27"/>
  <c r="BF8" i="25"/>
  <c r="BR6" i="25"/>
  <c r="BP6" i="24"/>
  <c r="BD8" i="24"/>
  <c r="BW6" i="24"/>
  <c r="BK8" i="24"/>
  <c r="BH6" i="23"/>
  <c r="AV8" i="23"/>
  <c r="BF6" i="22"/>
  <c r="AT8" i="22"/>
  <c r="BQ6" i="23"/>
  <c r="BE8" i="23"/>
  <c r="CW6" i="22"/>
  <c r="CW8" i="22" s="1"/>
  <c r="CK8" i="22"/>
  <c r="BN6" i="23"/>
  <c r="BB8" i="23"/>
  <c r="BX6" i="20"/>
  <c r="BL8" i="20"/>
  <c r="BU6" i="20"/>
  <c r="BI8" i="20"/>
  <c r="BG6" i="22"/>
  <c r="AU8" i="22"/>
  <c r="BY6" i="23"/>
  <c r="BM8" i="23"/>
  <c r="BG6" i="20"/>
  <c r="AU8" i="20"/>
  <c r="BF6" i="20"/>
  <c r="AT8" i="20"/>
  <c r="S8" i="22"/>
  <c r="T7" i="22"/>
  <c r="BV6" i="22"/>
  <c r="BJ8" i="22"/>
  <c r="BN6" i="20"/>
  <c r="BB8" i="20"/>
  <c r="BW6" i="20"/>
  <c r="BK8" i="20"/>
  <c r="BH6" i="22"/>
  <c r="AV8" i="22"/>
  <c r="BP6" i="23"/>
  <c r="BD8" i="23"/>
  <c r="BX6" i="23"/>
  <c r="BL8" i="23"/>
  <c r="BX6" i="22"/>
  <c r="BL8" i="22"/>
  <c r="BN6" i="22"/>
  <c r="BB8" i="22"/>
  <c r="BP6" i="20"/>
  <c r="BD8" i="20"/>
  <c r="BO6" i="20"/>
  <c r="BC8" i="20"/>
  <c r="CF6" i="20"/>
  <c r="BT8" i="20"/>
  <c r="BW6" i="23"/>
  <c r="BK8" i="23"/>
  <c r="BW6" i="22"/>
  <c r="BK8" i="22"/>
  <c r="BP6" i="22"/>
  <c r="BD8" i="22"/>
  <c r="CC6" i="20"/>
  <c r="BQ8" i="20"/>
  <c r="BQ6" i="22"/>
  <c r="BE8" i="22"/>
  <c r="BG6" i="23"/>
  <c r="AU8" i="23"/>
  <c r="BF6" i="23"/>
  <c r="AT8" i="23"/>
  <c r="BO6" i="23"/>
  <c r="BC8" i="23"/>
  <c r="CK6" i="20"/>
  <c r="BY8" i="20"/>
  <c r="BV6" i="23"/>
  <c r="BJ8" i="23"/>
  <c r="BO6" i="22"/>
  <c r="BC8" i="22"/>
  <c r="BV6" i="20"/>
  <c r="BJ8" i="20"/>
  <c r="T8" i="20"/>
  <c r="U7" i="20"/>
  <c r="CL6" i="18"/>
  <c r="CL8" i="18" s="1"/>
  <c r="BZ8" i="18"/>
  <c r="CE6" i="18"/>
  <c r="CH6" i="18"/>
  <c r="BH6" i="17"/>
  <c r="AV8" i="17"/>
  <c r="BY6" i="17"/>
  <c r="BM8" i="17"/>
  <c r="BP6" i="17"/>
  <c r="BD8" i="17"/>
  <c r="BX6" i="17"/>
  <c r="BL8" i="17"/>
  <c r="AT8" i="17"/>
  <c r="BF6" i="17"/>
  <c r="BQ6" i="17"/>
  <c r="BE8" i="17"/>
  <c r="BG6" i="17"/>
  <c r="AU8" i="17"/>
  <c r="BO6" i="17"/>
  <c r="BC8" i="17"/>
  <c r="BJ8" i="17"/>
  <c r="BV6" i="17"/>
  <c r="BW6" i="17"/>
  <c r="BK8" i="17"/>
  <c r="BI6" i="17"/>
  <c r="AW8" i="17"/>
  <c r="BN6" i="17"/>
  <c r="T8" i="17"/>
  <c r="U7" i="17"/>
  <c r="BP6" i="16"/>
  <c r="BD8" i="16"/>
  <c r="BV6" i="16"/>
  <c r="BJ8" i="16"/>
  <c r="S8" i="16"/>
  <c r="T7" i="16"/>
  <c r="BF6" i="16"/>
  <c r="AT8" i="16"/>
  <c r="BO6" i="16"/>
  <c r="BC8" i="16"/>
  <c r="BG6" i="16"/>
  <c r="AU8" i="16"/>
  <c r="BN6" i="16"/>
  <c r="BB8" i="16"/>
  <c r="BW6" i="16"/>
  <c r="BK8" i="16"/>
  <c r="BC6" i="15"/>
  <c r="AQ8" i="15"/>
  <c r="CB6" i="15"/>
  <c r="BP8" i="15"/>
  <c r="BV8" i="15"/>
  <c r="CH6" i="15"/>
  <c r="BS6" i="15"/>
  <c r="BG8" i="15"/>
  <c r="BY6" i="15"/>
  <c r="BM8" i="15"/>
  <c r="BZ6" i="15"/>
  <c r="BN8" i="15"/>
  <c r="BQ6" i="15"/>
  <c r="BE8" i="15"/>
  <c r="BT6" i="15"/>
  <c r="BH8" i="15"/>
  <c r="U8" i="15"/>
  <c r="V7" i="15"/>
  <c r="AT8" i="15"/>
  <c r="BF6" i="15"/>
  <c r="BK6" i="15"/>
  <c r="AY8" i="15"/>
  <c r="CC8" i="4"/>
  <c r="CO6" i="4"/>
  <c r="CK8" i="4"/>
  <c r="CW6" i="4"/>
  <c r="BY8" i="4"/>
  <c r="BU8" i="4"/>
  <c r="CG6" i="4"/>
  <c r="BS8" i="4"/>
  <c r="CE6" i="4"/>
  <c r="BV8" i="4"/>
  <c r="CH6" i="4"/>
  <c r="BT8" i="4"/>
  <c r="CF6" i="4"/>
  <c r="BR8" i="4"/>
  <c r="CD6" i="4"/>
  <c r="BP8" i="4"/>
  <c r="CB6" i="4"/>
  <c r="BO8" i="4"/>
  <c r="CA6" i="4"/>
  <c r="BB8" i="4"/>
  <c r="BN6" i="4"/>
  <c r="AE8" i="4"/>
  <c r="AF7" i="4"/>
  <c r="CV6" i="16" l="1"/>
  <c r="CV8" i="16" s="1"/>
  <c r="U7" i="23"/>
  <c r="U8" i="23" s="1"/>
  <c r="X7" i="21"/>
  <c r="W8" i="21"/>
  <c r="K8" i="21"/>
  <c r="L7" i="21"/>
  <c r="X8" i="19"/>
  <c r="Y7" i="19"/>
  <c r="K7" i="19"/>
  <c r="J8" i="19"/>
  <c r="AO7" i="19"/>
  <c r="AO8" i="19" s="1"/>
  <c r="AN8" i="19"/>
  <c r="Y7" i="18"/>
  <c r="X8" i="18"/>
  <c r="AN7" i="18"/>
  <c r="AM8" i="18"/>
  <c r="K7" i="18"/>
  <c r="J8" i="18"/>
  <c r="CW8" i="4"/>
  <c r="CO8" i="4"/>
  <c r="O10" i="13"/>
  <c r="O11" i="9"/>
  <c r="O10" i="9"/>
  <c r="BX8" i="15"/>
  <c r="BU8" i="15"/>
  <c r="H8" i="26"/>
  <c r="I7" i="26"/>
  <c r="H8" i="22"/>
  <c r="I7" i="22"/>
  <c r="H8" i="27"/>
  <c r="I7" i="27"/>
  <c r="H8" i="23"/>
  <c r="I7" i="23"/>
  <c r="BQ8" i="16"/>
  <c r="H8" i="16"/>
  <c r="I7" i="16"/>
  <c r="H8" i="28"/>
  <c r="I7" i="28"/>
  <c r="H8" i="24"/>
  <c r="I7" i="24"/>
  <c r="BC8" i="28"/>
  <c r="BO6" i="28"/>
  <c r="H8" i="25"/>
  <c r="I7" i="25"/>
  <c r="H8" i="20"/>
  <c r="I7" i="20"/>
  <c r="H8" i="17"/>
  <c r="I7" i="17"/>
  <c r="J8" i="4"/>
  <c r="K7" i="4"/>
  <c r="I8" i="15"/>
  <c r="J7" i="15"/>
  <c r="CK8" i="25"/>
  <c r="CW6" i="25"/>
  <c r="CW8" i="25" s="1"/>
  <c r="BI8" i="25"/>
  <c r="BU6" i="25"/>
  <c r="BN6" i="28"/>
  <c r="BB8" i="28"/>
  <c r="BR8" i="25"/>
  <c r="CD6" i="25"/>
  <c r="CC8" i="27"/>
  <c r="CO6" i="27"/>
  <c r="CO8" i="27" s="1"/>
  <c r="T8" i="26"/>
  <c r="U7" i="26"/>
  <c r="BS8" i="28"/>
  <c r="CE6" i="28"/>
  <c r="CK8" i="27"/>
  <c r="CW6" i="27"/>
  <c r="CW8" i="27" s="1"/>
  <c r="BP8" i="26"/>
  <c r="CB6" i="26"/>
  <c r="BI8" i="24"/>
  <c r="BU6" i="24"/>
  <c r="BF8" i="26"/>
  <c r="BR6" i="26"/>
  <c r="BO8" i="24"/>
  <c r="CA6" i="24"/>
  <c r="BY8" i="24"/>
  <c r="CK6" i="24"/>
  <c r="BP8" i="27"/>
  <c r="CB6" i="27"/>
  <c r="BV8" i="24"/>
  <c r="CH6" i="24"/>
  <c r="BV8" i="27"/>
  <c r="CH6" i="27"/>
  <c r="BK8" i="25"/>
  <c r="BW6" i="25"/>
  <c r="BV6" i="28"/>
  <c r="BJ8" i="28"/>
  <c r="BY6" i="28"/>
  <c r="BM8" i="28"/>
  <c r="BB8" i="25"/>
  <c r="BN6" i="25"/>
  <c r="BJ8" i="25"/>
  <c r="BV6" i="25"/>
  <c r="BP8" i="24"/>
  <c r="CB6" i="24"/>
  <c r="BG8" i="26"/>
  <c r="BS6" i="26"/>
  <c r="BH8" i="26"/>
  <c r="BT6" i="26"/>
  <c r="T8" i="28"/>
  <c r="U7" i="28"/>
  <c r="BW8" i="27"/>
  <c r="CI6" i="27"/>
  <c r="T8" i="27"/>
  <c r="U7" i="27"/>
  <c r="CE8" i="24"/>
  <c r="CQ6" i="24"/>
  <c r="CQ8" i="24" s="1"/>
  <c r="BS8" i="25"/>
  <c r="CE6" i="25"/>
  <c r="CJ8" i="25"/>
  <c r="CV6" i="25"/>
  <c r="CV8" i="25" s="1"/>
  <c r="CD6" i="28"/>
  <c r="BR8" i="28"/>
  <c r="BP6" i="28"/>
  <c r="BD8" i="28"/>
  <c r="BP8" i="25"/>
  <c r="CB6" i="25"/>
  <c r="BH8" i="27"/>
  <c r="BT6" i="27"/>
  <c r="BX8" i="24"/>
  <c r="CJ6" i="24"/>
  <c r="BN8" i="26"/>
  <c r="BZ6" i="26"/>
  <c r="BQ6" i="28"/>
  <c r="BE8" i="28"/>
  <c r="BX8" i="28"/>
  <c r="CJ6" i="28"/>
  <c r="BU8" i="27"/>
  <c r="CG6" i="27"/>
  <c r="BG8" i="27"/>
  <c r="BS6" i="27"/>
  <c r="CD8" i="24"/>
  <c r="CP6" i="24"/>
  <c r="CP8" i="24" s="1"/>
  <c r="BW8" i="26"/>
  <c r="CI6" i="26"/>
  <c r="V7" i="25"/>
  <c r="U8" i="25"/>
  <c r="BV8" i="26"/>
  <c r="CH6" i="26"/>
  <c r="BW8" i="24"/>
  <c r="CI6" i="24"/>
  <c r="U8" i="24"/>
  <c r="V7" i="24"/>
  <c r="BC8" i="25"/>
  <c r="BO6" i="25"/>
  <c r="BH8" i="25"/>
  <c r="BT6" i="25"/>
  <c r="BF8" i="27"/>
  <c r="BR6" i="27"/>
  <c r="BX8" i="27"/>
  <c r="CJ6" i="27"/>
  <c r="BO8" i="27"/>
  <c r="CA6" i="27"/>
  <c r="BN8" i="24"/>
  <c r="BZ6" i="24"/>
  <c r="BN8" i="27"/>
  <c r="BZ6" i="27"/>
  <c r="BH8" i="28"/>
  <c r="BT6" i="28"/>
  <c r="BI8" i="28"/>
  <c r="BU6" i="28"/>
  <c r="BQ8" i="25"/>
  <c r="CC6" i="25"/>
  <c r="BO8" i="26"/>
  <c r="CA6" i="26"/>
  <c r="BX8" i="26"/>
  <c r="CJ6" i="26"/>
  <c r="BH8" i="24"/>
  <c r="BT6" i="24"/>
  <c r="BQ8" i="24"/>
  <c r="CC6" i="24"/>
  <c r="CI6" i="21"/>
  <c r="BF8" i="23"/>
  <c r="BR6" i="23"/>
  <c r="BP8" i="22"/>
  <c r="CB6" i="22"/>
  <c r="BW8" i="23"/>
  <c r="CI6" i="23"/>
  <c r="BN8" i="22"/>
  <c r="BZ6" i="22"/>
  <c r="BV8" i="22"/>
  <c r="CH6" i="22"/>
  <c r="BF8" i="20"/>
  <c r="BR6" i="20"/>
  <c r="BU8" i="20"/>
  <c r="CG6" i="20"/>
  <c r="BZ6" i="21"/>
  <c r="T8" i="22"/>
  <c r="U7" i="22"/>
  <c r="BQ8" i="23"/>
  <c r="CC6" i="23"/>
  <c r="V7" i="20"/>
  <c r="U8" i="20"/>
  <c r="BO8" i="22"/>
  <c r="CA6" i="22"/>
  <c r="BG8" i="23"/>
  <c r="BS6" i="23"/>
  <c r="BW8" i="22"/>
  <c r="CI6" i="22"/>
  <c r="BX8" i="22"/>
  <c r="CJ6" i="22"/>
  <c r="CK6" i="21"/>
  <c r="CK8" i="20"/>
  <c r="CW6" i="20"/>
  <c r="CW8" i="20" s="1"/>
  <c r="BQ8" i="22"/>
  <c r="CC6" i="22"/>
  <c r="BO8" i="20"/>
  <c r="CA6" i="20"/>
  <c r="BX8" i="23"/>
  <c r="CJ6" i="23"/>
  <c r="BW8" i="20"/>
  <c r="CI6" i="20"/>
  <c r="BY8" i="23"/>
  <c r="CK6" i="23"/>
  <c r="BN8" i="23"/>
  <c r="BZ6" i="23"/>
  <c r="BF8" i="22"/>
  <c r="BR6" i="22"/>
  <c r="BO8" i="23"/>
  <c r="CA6" i="23"/>
  <c r="CF8" i="20"/>
  <c r="CR6" i="20"/>
  <c r="CR8" i="20" s="1"/>
  <c r="BH8" i="22"/>
  <c r="BT6" i="22"/>
  <c r="BX8" i="20"/>
  <c r="CJ6" i="20"/>
  <c r="BG8" i="20"/>
  <c r="BS6" i="20"/>
  <c r="BV8" i="20"/>
  <c r="CH6" i="20"/>
  <c r="BV8" i="23"/>
  <c r="CH6" i="23"/>
  <c r="CC6" i="21"/>
  <c r="CC8" i="20"/>
  <c r="CO6" i="20"/>
  <c r="CO8" i="20" s="1"/>
  <c r="CH6" i="21"/>
  <c r="BP8" i="20"/>
  <c r="CB6" i="20"/>
  <c r="BP8" i="23"/>
  <c r="CB6" i="23"/>
  <c r="BN8" i="20"/>
  <c r="BZ6" i="20"/>
  <c r="BG8" i="22"/>
  <c r="BS6" i="22"/>
  <c r="BH8" i="23"/>
  <c r="BT6" i="23"/>
  <c r="CB6" i="19"/>
  <c r="CJ6" i="19"/>
  <c r="CC6" i="18"/>
  <c r="CB6" i="18"/>
  <c r="CK6" i="18"/>
  <c r="CE6" i="19"/>
  <c r="CK6" i="19"/>
  <c r="CJ6" i="18"/>
  <c r="CT6" i="18"/>
  <c r="CT8" i="18" s="1"/>
  <c r="CH8" i="18"/>
  <c r="CD6" i="19"/>
  <c r="CQ6" i="18"/>
  <c r="CQ8" i="18" s="1"/>
  <c r="CE8" i="18"/>
  <c r="CC6" i="19"/>
  <c r="BN8" i="17"/>
  <c r="BZ6" i="17"/>
  <c r="BO8" i="17"/>
  <c r="CA6" i="17"/>
  <c r="BX8" i="17"/>
  <c r="CJ6" i="17"/>
  <c r="BI8" i="17"/>
  <c r="BU6" i="17"/>
  <c r="BG8" i="17"/>
  <c r="BS6" i="17"/>
  <c r="BP8" i="17"/>
  <c r="CB6" i="17"/>
  <c r="BW8" i="17"/>
  <c r="CI6" i="17"/>
  <c r="BQ8" i="17"/>
  <c r="CC6" i="17"/>
  <c r="BY8" i="17"/>
  <c r="CK6" i="17"/>
  <c r="U8" i="17"/>
  <c r="V7" i="17"/>
  <c r="CH6" i="17"/>
  <c r="BV8" i="17"/>
  <c r="BF8" i="17"/>
  <c r="BR6" i="17"/>
  <c r="BH8" i="17"/>
  <c r="BT6" i="17"/>
  <c r="T8" i="16"/>
  <c r="U7" i="16"/>
  <c r="BG8" i="16"/>
  <c r="BS6" i="16"/>
  <c r="CC8" i="16"/>
  <c r="CO6" i="16"/>
  <c r="CO8" i="16" s="1"/>
  <c r="BW8" i="16"/>
  <c r="CI6" i="16"/>
  <c r="BO8" i="16"/>
  <c r="CA6" i="16"/>
  <c r="BV8" i="16"/>
  <c r="CH6" i="16"/>
  <c r="BN8" i="16"/>
  <c r="BZ6" i="16"/>
  <c r="BF8" i="16"/>
  <c r="BR6" i="16"/>
  <c r="BP8" i="16"/>
  <c r="CB6" i="16"/>
  <c r="BR6" i="15"/>
  <c r="BF8" i="15"/>
  <c r="BQ8" i="15"/>
  <c r="CC6" i="15"/>
  <c r="CH8" i="15"/>
  <c r="CT6" i="15"/>
  <c r="CT8" i="15" s="1"/>
  <c r="BS8" i="15"/>
  <c r="CE6" i="15"/>
  <c r="CJ8" i="15"/>
  <c r="CV6" i="15"/>
  <c r="CV8" i="15" s="1"/>
  <c r="CG8" i="15"/>
  <c r="CS6" i="15"/>
  <c r="CS8" i="15" s="1"/>
  <c r="V8" i="15"/>
  <c r="W7" i="15"/>
  <c r="BZ8" i="15"/>
  <c r="CL6" i="15"/>
  <c r="CL8" i="15" s="1"/>
  <c r="CB8" i="15"/>
  <c r="CN6" i="15"/>
  <c r="CN8" i="15" s="1"/>
  <c r="BK8" i="15"/>
  <c r="BW6" i="15"/>
  <c r="BT8" i="15"/>
  <c r="CF6" i="15"/>
  <c r="BY8" i="15"/>
  <c r="CK6" i="15"/>
  <c r="BC8" i="15"/>
  <c r="BO6" i="15"/>
  <c r="CD8" i="4"/>
  <c r="CP6" i="4"/>
  <c r="CF8" i="4"/>
  <c r="CR6" i="4"/>
  <c r="CA8" i="4"/>
  <c r="CM6" i="4"/>
  <c r="CH8" i="4"/>
  <c r="CT6" i="4"/>
  <c r="CG8" i="4"/>
  <c r="CS6" i="4"/>
  <c r="CB8" i="4"/>
  <c r="CN6" i="4"/>
  <c r="CE8" i="4"/>
  <c r="CQ6" i="4"/>
  <c r="BN8" i="4"/>
  <c r="BZ6" i="4"/>
  <c r="AF8" i="4"/>
  <c r="AG7" i="4"/>
  <c r="V7" i="23" l="1"/>
  <c r="W7" i="23" s="1"/>
  <c r="Y7" i="21"/>
  <c r="X8" i="21"/>
  <c r="M7" i="21"/>
  <c r="L8" i="21"/>
  <c r="Y8" i="19"/>
  <c r="Z7" i="19"/>
  <c r="L7" i="19"/>
  <c r="K8" i="19"/>
  <c r="Y8" i="18"/>
  <c r="Z7" i="18"/>
  <c r="L7" i="18"/>
  <c r="K8" i="18"/>
  <c r="AO7" i="18"/>
  <c r="AO8" i="18" s="1"/>
  <c r="AN8" i="18"/>
  <c r="N11" i="13"/>
  <c r="CN8" i="4"/>
  <c r="CR8" i="4"/>
  <c r="CP8" i="4"/>
  <c r="CS8" i="4"/>
  <c r="CT8" i="4"/>
  <c r="CQ8" i="4"/>
  <c r="CM8" i="4"/>
  <c r="CA6" i="28"/>
  <c r="BO8" i="28"/>
  <c r="I8" i="16"/>
  <c r="J7" i="16"/>
  <c r="I8" i="27"/>
  <c r="J7" i="27"/>
  <c r="I8" i="22"/>
  <c r="J7" i="22"/>
  <c r="I8" i="17"/>
  <c r="J7" i="17"/>
  <c r="I8" i="24"/>
  <c r="J7" i="24"/>
  <c r="I8" i="23"/>
  <c r="J7" i="23"/>
  <c r="I8" i="20"/>
  <c r="J7" i="20"/>
  <c r="I8" i="26"/>
  <c r="J7" i="26"/>
  <c r="I8" i="25"/>
  <c r="J7" i="25"/>
  <c r="I8" i="28"/>
  <c r="J7" i="28"/>
  <c r="K8" i="4"/>
  <c r="L7" i="4"/>
  <c r="J8" i="15"/>
  <c r="K7" i="15"/>
  <c r="CL6" i="27"/>
  <c r="CL8" i="27" s="1"/>
  <c r="BZ8" i="27"/>
  <c r="CD6" i="27"/>
  <c r="BR8" i="27"/>
  <c r="CN6" i="24"/>
  <c r="CN8" i="24" s="1"/>
  <c r="CB8" i="24"/>
  <c r="W7" i="25"/>
  <c r="V8" i="25"/>
  <c r="BP8" i="28"/>
  <c r="CB6" i="28"/>
  <c r="BV8" i="28"/>
  <c r="CH6" i="28"/>
  <c r="BN8" i="28"/>
  <c r="BZ6" i="28"/>
  <c r="CV6" i="26"/>
  <c r="CV8" i="26" s="1"/>
  <c r="CJ8" i="26"/>
  <c r="CV6" i="24"/>
  <c r="CV8" i="24" s="1"/>
  <c r="CJ8" i="24"/>
  <c r="CM6" i="26"/>
  <c r="CM8" i="26" s="1"/>
  <c r="CA8" i="26"/>
  <c r="CC8" i="25"/>
  <c r="CO6" i="25"/>
  <c r="CO8" i="25" s="1"/>
  <c r="CL6" i="24"/>
  <c r="CL8" i="24" s="1"/>
  <c r="BZ8" i="24"/>
  <c r="BT8" i="25"/>
  <c r="CF6" i="25"/>
  <c r="CU6" i="24"/>
  <c r="CU8" i="24" s="1"/>
  <c r="CI8" i="24"/>
  <c r="CF6" i="27"/>
  <c r="BT8" i="27"/>
  <c r="U8" i="28"/>
  <c r="V7" i="28"/>
  <c r="BV8" i="25"/>
  <c r="CH6" i="25"/>
  <c r="BW8" i="25"/>
  <c r="CI6" i="25"/>
  <c r="CN6" i="27"/>
  <c r="CN8" i="27" s="1"/>
  <c r="CB8" i="27"/>
  <c r="CD6" i="26"/>
  <c r="BR8" i="26"/>
  <c r="CQ6" i="28"/>
  <c r="CQ8" i="28" s="1"/>
  <c r="CE8" i="28"/>
  <c r="CE6" i="27"/>
  <c r="BS8" i="27"/>
  <c r="BQ8" i="28"/>
  <c r="CC6" i="28"/>
  <c r="CD8" i="28"/>
  <c r="CP6" i="28"/>
  <c r="CP8" i="28" s="1"/>
  <c r="CF6" i="24"/>
  <c r="BT8" i="24"/>
  <c r="BO8" i="25"/>
  <c r="CA6" i="25"/>
  <c r="CS6" i="27"/>
  <c r="CS8" i="27" s="1"/>
  <c r="CG8" i="27"/>
  <c r="CF6" i="26"/>
  <c r="BT8" i="26"/>
  <c r="CW6" i="24"/>
  <c r="CW8" i="24" s="1"/>
  <c r="CK8" i="24"/>
  <c r="BU8" i="25"/>
  <c r="CG6" i="25"/>
  <c r="CL6" i="26"/>
  <c r="CL8" i="26" s="1"/>
  <c r="BZ8" i="26"/>
  <c r="CT6" i="27"/>
  <c r="CT8" i="27" s="1"/>
  <c r="CH8" i="27"/>
  <c r="CG6" i="28"/>
  <c r="BU8" i="28"/>
  <c r="CM6" i="27"/>
  <c r="CM8" i="27" s="1"/>
  <c r="CA8" i="27"/>
  <c r="CU6" i="26"/>
  <c r="CU8" i="26" s="1"/>
  <c r="CI8" i="26"/>
  <c r="V7" i="27"/>
  <c r="U8" i="27"/>
  <c r="BN8" i="25"/>
  <c r="BZ6" i="25"/>
  <c r="CG6" i="24"/>
  <c r="BU8" i="24"/>
  <c r="CO6" i="24"/>
  <c r="CO8" i="24" s="1"/>
  <c r="CC8" i="24"/>
  <c r="CF6" i="28"/>
  <c r="BT8" i="28"/>
  <c r="CV6" i="27"/>
  <c r="CV8" i="27" s="1"/>
  <c r="CJ8" i="27"/>
  <c r="W7" i="24"/>
  <c r="V8" i="24"/>
  <c r="CT6" i="26"/>
  <c r="CT8" i="26" s="1"/>
  <c r="CH8" i="26"/>
  <c r="CV6" i="28"/>
  <c r="CV8" i="28" s="1"/>
  <c r="CJ8" i="28"/>
  <c r="CB8" i="25"/>
  <c r="CN6" i="25"/>
  <c r="CN8" i="25" s="1"/>
  <c r="CE8" i="25"/>
  <c r="CQ6" i="25"/>
  <c r="CQ8" i="25" s="1"/>
  <c r="CU6" i="27"/>
  <c r="CU8" i="27" s="1"/>
  <c r="CI8" i="27"/>
  <c r="CE6" i="26"/>
  <c r="BS8" i="26"/>
  <c r="CT6" i="24"/>
  <c r="CT8" i="24" s="1"/>
  <c r="CH8" i="24"/>
  <c r="CM6" i="24"/>
  <c r="CM8" i="24" s="1"/>
  <c r="CA8" i="24"/>
  <c r="CN6" i="26"/>
  <c r="CN8" i="26" s="1"/>
  <c r="CB8" i="26"/>
  <c r="V7" i="26"/>
  <c r="U8" i="26"/>
  <c r="CD8" i="25"/>
  <c r="CP6" i="25"/>
  <c r="CP8" i="25" s="1"/>
  <c r="BY8" i="28"/>
  <c r="CK6" i="28"/>
  <c r="CT6" i="21"/>
  <c r="CT8" i="21" s="1"/>
  <c r="CH8" i="21"/>
  <c r="CT6" i="20"/>
  <c r="CT8" i="20" s="1"/>
  <c r="CH8" i="20"/>
  <c r="CV6" i="20"/>
  <c r="CV8" i="20" s="1"/>
  <c r="CJ8" i="20"/>
  <c r="CU6" i="20"/>
  <c r="CU8" i="20" s="1"/>
  <c r="CI8" i="20"/>
  <c r="CU6" i="22"/>
  <c r="CU8" i="22" s="1"/>
  <c r="CI8" i="22"/>
  <c r="CD6" i="23"/>
  <c r="BR8" i="23"/>
  <c r="W7" i="20"/>
  <c r="V8" i="20"/>
  <c r="CJ6" i="21"/>
  <c r="CE6" i="22"/>
  <c r="BS8" i="22"/>
  <c r="CD6" i="22"/>
  <c r="BR8" i="22"/>
  <c r="CE6" i="21"/>
  <c r="CT6" i="22"/>
  <c r="CT8" i="22" s="1"/>
  <c r="CH8" i="22"/>
  <c r="CL6" i="20"/>
  <c r="CL8" i="20" s="1"/>
  <c r="BZ8" i="20"/>
  <c r="CE6" i="20"/>
  <c r="BS8" i="20"/>
  <c r="CF6" i="22"/>
  <c r="BT8" i="22"/>
  <c r="CL6" i="23"/>
  <c r="CL8" i="23" s="1"/>
  <c r="BZ8" i="23"/>
  <c r="CV6" i="23"/>
  <c r="CV8" i="23" s="1"/>
  <c r="CJ8" i="23"/>
  <c r="CE6" i="23"/>
  <c r="BS8" i="23"/>
  <c r="CO6" i="23"/>
  <c r="CO8" i="23" s="1"/>
  <c r="CC8" i="23"/>
  <c r="CL6" i="21"/>
  <c r="CL8" i="21" s="1"/>
  <c r="BZ8" i="21"/>
  <c r="CL6" i="22"/>
  <c r="CL8" i="22" s="1"/>
  <c r="BZ8" i="22"/>
  <c r="CG6" i="21"/>
  <c r="CN6" i="23"/>
  <c r="CN8" i="23" s="1"/>
  <c r="CB8" i="23"/>
  <c r="CO6" i="21"/>
  <c r="CO8" i="21" s="1"/>
  <c r="CC8" i="21"/>
  <c r="V8" i="23"/>
  <c r="CW6" i="23"/>
  <c r="CW8" i="23" s="1"/>
  <c r="CK8" i="23"/>
  <c r="CM6" i="20"/>
  <c r="CM8" i="20" s="1"/>
  <c r="CA8" i="20"/>
  <c r="CW6" i="21"/>
  <c r="CW8" i="21" s="1"/>
  <c r="CK8" i="21"/>
  <c r="CM6" i="22"/>
  <c r="CM8" i="22" s="1"/>
  <c r="CA8" i="22"/>
  <c r="U8" i="22"/>
  <c r="V7" i="22"/>
  <c r="CS6" i="20"/>
  <c r="CS8" i="20" s="1"/>
  <c r="CG8" i="20"/>
  <c r="CU6" i="23"/>
  <c r="CU8" i="23" s="1"/>
  <c r="CI8" i="23"/>
  <c r="CU6" i="21"/>
  <c r="CU8" i="21" s="1"/>
  <c r="CI8" i="21"/>
  <c r="CF6" i="23"/>
  <c r="BT8" i="23"/>
  <c r="CN6" i="20"/>
  <c r="CN8" i="20" s="1"/>
  <c r="CB8" i="20"/>
  <c r="CT6" i="23"/>
  <c r="CT8" i="23" s="1"/>
  <c r="CH8" i="23"/>
  <c r="CD6" i="21"/>
  <c r="CM6" i="23"/>
  <c r="CM8" i="23" s="1"/>
  <c r="CA8" i="23"/>
  <c r="CF6" i="21"/>
  <c r="CO6" i="22"/>
  <c r="CO8" i="22" s="1"/>
  <c r="CC8" i="22"/>
  <c r="CV6" i="22"/>
  <c r="CV8" i="22" s="1"/>
  <c r="CJ8" i="22"/>
  <c r="CD6" i="20"/>
  <c r="BR8" i="20"/>
  <c r="CN6" i="22"/>
  <c r="CN8" i="22" s="1"/>
  <c r="CB8" i="22"/>
  <c r="CA6" i="21"/>
  <c r="CB6" i="21"/>
  <c r="CI6" i="18"/>
  <c r="CV6" i="18"/>
  <c r="CV8" i="18" s="1"/>
  <c r="CJ8" i="18"/>
  <c r="CW6" i="18"/>
  <c r="CW8" i="18" s="1"/>
  <c r="CK8" i="18"/>
  <c r="CV6" i="19"/>
  <c r="CV8" i="19" s="1"/>
  <c r="CJ8" i="19"/>
  <c r="CI6" i="19"/>
  <c r="CO6" i="19"/>
  <c r="CO8" i="19" s="1"/>
  <c r="CC8" i="19"/>
  <c r="CW6" i="19"/>
  <c r="CW8" i="19" s="1"/>
  <c r="CK8" i="19"/>
  <c r="CN6" i="19"/>
  <c r="CN8" i="19" s="1"/>
  <c r="CB8" i="19"/>
  <c r="CQ6" i="19"/>
  <c r="CQ8" i="19" s="1"/>
  <c r="CE8" i="19"/>
  <c r="CN6" i="18"/>
  <c r="CN8" i="18" s="1"/>
  <c r="CB8" i="18"/>
  <c r="CG6" i="18"/>
  <c r="CF6" i="18"/>
  <c r="BZ6" i="19"/>
  <c r="CD8" i="19"/>
  <c r="CP6" i="19"/>
  <c r="CP8" i="19" s="1"/>
  <c r="CA6" i="18"/>
  <c r="CG6" i="19"/>
  <c r="CF6" i="19"/>
  <c r="CO6" i="18"/>
  <c r="CO8" i="18" s="1"/>
  <c r="CC8" i="18"/>
  <c r="CA6" i="19"/>
  <c r="CH6" i="19"/>
  <c r="CD6" i="17"/>
  <c r="BR8" i="17"/>
  <c r="CG6" i="17"/>
  <c r="BU8" i="17"/>
  <c r="CO6" i="17"/>
  <c r="CO8" i="17" s="1"/>
  <c r="CC8" i="17"/>
  <c r="CU6" i="17"/>
  <c r="CU8" i="17" s="1"/>
  <c r="CI8" i="17"/>
  <c r="CV6" i="17"/>
  <c r="CV8" i="17" s="1"/>
  <c r="CJ8" i="17"/>
  <c r="W7" i="17"/>
  <c r="V8" i="17"/>
  <c r="CN6" i="17"/>
  <c r="CN8" i="17" s="1"/>
  <c r="CB8" i="17"/>
  <c r="CM6" i="17"/>
  <c r="CM8" i="17" s="1"/>
  <c r="CA8" i="17"/>
  <c r="CT6" i="17"/>
  <c r="CT8" i="17" s="1"/>
  <c r="CH8" i="17"/>
  <c r="CF6" i="17"/>
  <c r="BT8" i="17"/>
  <c r="CW6" i="17"/>
  <c r="CW8" i="17" s="1"/>
  <c r="CK8" i="17"/>
  <c r="CE6" i="17"/>
  <c r="BS8" i="17"/>
  <c r="BZ8" i="17"/>
  <c r="CL6" i="17"/>
  <c r="CL8" i="17" s="1"/>
  <c r="CD6" i="16"/>
  <c r="BR8" i="16"/>
  <c r="CU6" i="16"/>
  <c r="CU8" i="16" s="1"/>
  <c r="CI8" i="16"/>
  <c r="CL6" i="16"/>
  <c r="CL8" i="16" s="1"/>
  <c r="BZ8" i="16"/>
  <c r="CT6" i="16"/>
  <c r="CT8" i="16" s="1"/>
  <c r="CH8" i="16"/>
  <c r="CE6" i="16"/>
  <c r="BS8" i="16"/>
  <c r="CN6" i="16"/>
  <c r="CN8" i="16" s="1"/>
  <c r="CB8" i="16"/>
  <c r="CM6" i="16"/>
  <c r="CM8" i="16" s="1"/>
  <c r="CA8" i="16"/>
  <c r="V7" i="16"/>
  <c r="U8" i="16"/>
  <c r="BR8" i="15"/>
  <c r="CD6" i="15"/>
  <c r="CW6" i="15"/>
  <c r="CW8" i="15" s="1"/>
  <c r="CK8" i="15"/>
  <c r="CQ6" i="15"/>
  <c r="CQ8" i="15" s="1"/>
  <c r="CE8" i="15"/>
  <c r="CR6" i="15"/>
  <c r="CR8" i="15" s="1"/>
  <c r="CF8" i="15"/>
  <c r="W8" i="15"/>
  <c r="X7" i="15"/>
  <c r="CI6" i="15"/>
  <c r="BW8" i="15"/>
  <c r="CO6" i="15"/>
  <c r="CO8" i="15" s="1"/>
  <c r="CC8" i="15"/>
  <c r="CA6" i="15"/>
  <c r="BO8" i="15"/>
  <c r="BZ8" i="4"/>
  <c r="CL6" i="4"/>
  <c r="AG8" i="4"/>
  <c r="AH7" i="4"/>
  <c r="N7" i="21" l="1"/>
  <c r="M8" i="21"/>
  <c r="Y8" i="21"/>
  <c r="Z7" i="21"/>
  <c r="Z8" i="19"/>
  <c r="AA7" i="19"/>
  <c r="L8" i="19"/>
  <c r="M7" i="19"/>
  <c r="M7" i="18"/>
  <c r="L8" i="18"/>
  <c r="Z8" i="18"/>
  <c r="AA7" i="18"/>
  <c r="N12" i="13"/>
  <c r="O11" i="13"/>
  <c r="CL8" i="4"/>
  <c r="K7" i="22"/>
  <c r="J8" i="22"/>
  <c r="K7" i="23"/>
  <c r="J8" i="23"/>
  <c r="J8" i="27"/>
  <c r="K7" i="27"/>
  <c r="K7" i="26"/>
  <c r="J8" i="26"/>
  <c r="J8" i="28"/>
  <c r="K7" i="28"/>
  <c r="K7" i="24"/>
  <c r="J8" i="24"/>
  <c r="K7" i="16"/>
  <c r="J8" i="16"/>
  <c r="K7" i="25"/>
  <c r="J8" i="25"/>
  <c r="K7" i="20"/>
  <c r="J8" i="20"/>
  <c r="K7" i="17"/>
  <c r="J8" i="17"/>
  <c r="CA8" i="28"/>
  <c r="CM6" i="28"/>
  <c r="CM8" i="28" s="1"/>
  <c r="M7" i="4"/>
  <c r="L8" i="4"/>
  <c r="K8" i="15"/>
  <c r="L7" i="15"/>
  <c r="CG8" i="24"/>
  <c r="CS6" i="24"/>
  <c r="CS8" i="24" s="1"/>
  <c r="CD8" i="26"/>
  <c r="CP6" i="26"/>
  <c r="CP8" i="26" s="1"/>
  <c r="W8" i="25"/>
  <c r="X7" i="25"/>
  <c r="CW6" i="28"/>
  <c r="CW8" i="28" s="1"/>
  <c r="CK8" i="28"/>
  <c r="BZ8" i="25"/>
  <c r="CL6" i="25"/>
  <c r="CL8" i="25" s="1"/>
  <c r="CO6" i="28"/>
  <c r="CO8" i="28" s="1"/>
  <c r="CC8" i="28"/>
  <c r="CL6" i="28"/>
  <c r="CL8" i="28" s="1"/>
  <c r="BZ8" i="28"/>
  <c r="CF8" i="28"/>
  <c r="CR6" i="28"/>
  <c r="CR8" i="28" s="1"/>
  <c r="CG8" i="28"/>
  <c r="CS6" i="28"/>
  <c r="CS8" i="28" s="1"/>
  <c r="CA8" i="25"/>
  <c r="CM6" i="25"/>
  <c r="CM8" i="25" s="1"/>
  <c r="CU6" i="25"/>
  <c r="CU8" i="25" s="1"/>
  <c r="CI8" i="25"/>
  <c r="CF8" i="25"/>
  <c r="CR6" i="25"/>
  <c r="CR8" i="25" s="1"/>
  <c r="CT6" i="28"/>
  <c r="CT8" i="28" s="1"/>
  <c r="CH8" i="28"/>
  <c r="X7" i="24"/>
  <c r="W8" i="24"/>
  <c r="W7" i="27"/>
  <c r="V8" i="27"/>
  <c r="CF8" i="27"/>
  <c r="CR6" i="27"/>
  <c r="CR8" i="27" s="1"/>
  <c r="CD8" i="27"/>
  <c r="CP6" i="27"/>
  <c r="CP8" i="27" s="1"/>
  <c r="CE8" i="26"/>
  <c r="CQ6" i="26"/>
  <c r="CQ8" i="26" s="1"/>
  <c r="CF8" i="26"/>
  <c r="CR6" i="26"/>
  <c r="CR8" i="26" s="1"/>
  <c r="CF8" i="24"/>
  <c r="CR6" i="24"/>
  <c r="CR8" i="24" s="1"/>
  <c r="CE8" i="27"/>
  <c r="CQ6" i="27"/>
  <c r="CQ8" i="27" s="1"/>
  <c r="CT6" i="25"/>
  <c r="CT8" i="25" s="1"/>
  <c r="CH8" i="25"/>
  <c r="CN6" i="28"/>
  <c r="CN8" i="28" s="1"/>
  <c r="CB8" i="28"/>
  <c r="W7" i="26"/>
  <c r="V8" i="26"/>
  <c r="CS6" i="25"/>
  <c r="CS8" i="25" s="1"/>
  <c r="CG8" i="25"/>
  <c r="V8" i="28"/>
  <c r="W7" i="28"/>
  <c r="CV6" i="21"/>
  <c r="CV8" i="21" s="1"/>
  <c r="CJ8" i="21"/>
  <c r="CF8" i="22"/>
  <c r="CR6" i="22"/>
  <c r="CR8" i="22" s="1"/>
  <c r="CN6" i="21"/>
  <c r="CN8" i="21" s="1"/>
  <c r="CB8" i="21"/>
  <c r="W7" i="22"/>
  <c r="V8" i="22"/>
  <c r="CD8" i="20"/>
  <c r="CP6" i="20"/>
  <c r="CP8" i="20" s="1"/>
  <c r="CF8" i="23"/>
  <c r="CR6" i="23"/>
  <c r="CR8" i="23" s="1"/>
  <c r="CG8" i="21"/>
  <c r="CS6" i="21"/>
  <c r="CS8" i="21" s="1"/>
  <c r="CE8" i="23"/>
  <c r="CQ6" i="23"/>
  <c r="CQ8" i="23" s="1"/>
  <c r="CE8" i="20"/>
  <c r="CQ6" i="20"/>
  <c r="CQ8" i="20" s="1"/>
  <c r="CD8" i="22"/>
  <c r="CP6" i="22"/>
  <c r="CP8" i="22" s="1"/>
  <c r="CD8" i="23"/>
  <c r="CP6" i="23"/>
  <c r="CP8" i="23" s="1"/>
  <c r="CF8" i="21"/>
  <c r="CR6" i="21"/>
  <c r="CR8" i="21" s="1"/>
  <c r="X7" i="20"/>
  <c r="W8" i="20"/>
  <c r="CM6" i="21"/>
  <c r="CM8" i="21" s="1"/>
  <c r="CA8" i="21"/>
  <c r="CE8" i="21"/>
  <c r="CQ6" i="21"/>
  <c r="CQ8" i="21" s="1"/>
  <c r="CD8" i="21"/>
  <c r="CP6" i="21"/>
  <c r="CP8" i="21" s="1"/>
  <c r="X7" i="23"/>
  <c r="W8" i="23"/>
  <c r="CE8" i="22"/>
  <c r="CQ6" i="22"/>
  <c r="CQ8" i="22" s="1"/>
  <c r="BZ8" i="19"/>
  <c r="CL6" i="19"/>
  <c r="CL8" i="19" s="1"/>
  <c r="CH8" i="19"/>
  <c r="CT6" i="19"/>
  <c r="CT8" i="19" s="1"/>
  <c r="CF8" i="19"/>
  <c r="CR6" i="19"/>
  <c r="CR8" i="19" s="1"/>
  <c r="CG8" i="19"/>
  <c r="CS6" i="19"/>
  <c r="CS8" i="19" s="1"/>
  <c r="CF8" i="18"/>
  <c r="CR6" i="18"/>
  <c r="CR8" i="18" s="1"/>
  <c r="CM6" i="19"/>
  <c r="CM8" i="19" s="1"/>
  <c r="CA8" i="19"/>
  <c r="CU6" i="18"/>
  <c r="CU8" i="18" s="1"/>
  <c r="CI8" i="18"/>
  <c r="CM6" i="18"/>
  <c r="CM8" i="18" s="1"/>
  <c r="CA8" i="18"/>
  <c r="CG8" i="18"/>
  <c r="CS6" i="18"/>
  <c r="CS8" i="18" s="1"/>
  <c r="CU6" i="19"/>
  <c r="CU8" i="19" s="1"/>
  <c r="CI8" i="19"/>
  <c r="CD8" i="17"/>
  <c r="CP6" i="17"/>
  <c r="CP8" i="17" s="1"/>
  <c r="CE8" i="17"/>
  <c r="CQ6" i="17"/>
  <c r="CQ8" i="17" s="1"/>
  <c r="CF8" i="17"/>
  <c r="CR6" i="17"/>
  <c r="CR8" i="17" s="1"/>
  <c r="X7" i="17"/>
  <c r="W8" i="17"/>
  <c r="CG8" i="17"/>
  <c r="CS6" i="17"/>
  <c r="CS8" i="17" s="1"/>
  <c r="W7" i="16"/>
  <c r="V8" i="16"/>
  <c r="CE8" i="16"/>
  <c r="CQ6" i="16"/>
  <c r="CQ8" i="16" s="1"/>
  <c r="CD8" i="16"/>
  <c r="CP6" i="16"/>
  <c r="CP8" i="16" s="1"/>
  <c r="CA8" i="15"/>
  <c r="CM6" i="15"/>
  <c r="CM8" i="15" s="1"/>
  <c r="CI8" i="15"/>
  <c r="CU6" i="15"/>
  <c r="CU8" i="15" s="1"/>
  <c r="X8" i="15"/>
  <c r="Y7" i="15"/>
  <c r="CD8" i="15"/>
  <c r="CP6" i="15"/>
  <c r="CP8" i="15" s="1"/>
  <c r="AI7" i="4"/>
  <c r="AH8" i="4"/>
  <c r="O7" i="21" l="1"/>
  <c r="N8" i="21"/>
  <c r="Z8" i="21"/>
  <c r="AA7" i="21"/>
  <c r="M8" i="19"/>
  <c r="N7" i="19"/>
  <c r="AA8" i="19"/>
  <c r="AB7" i="19"/>
  <c r="N7" i="18"/>
  <c r="M8" i="18"/>
  <c r="AA8" i="18"/>
  <c r="AB7" i="18"/>
  <c r="O12" i="13"/>
  <c r="O13" i="13"/>
  <c r="L7" i="20"/>
  <c r="K8" i="20"/>
  <c r="L7" i="23"/>
  <c r="K8" i="23"/>
  <c r="L7" i="28"/>
  <c r="K8" i="28"/>
  <c r="L7" i="25"/>
  <c r="K8" i="25"/>
  <c r="L7" i="16"/>
  <c r="K8" i="16"/>
  <c r="L7" i="26"/>
  <c r="K8" i="26"/>
  <c r="L7" i="27"/>
  <c r="K8" i="27"/>
  <c r="L7" i="17"/>
  <c r="K8" i="17"/>
  <c r="L7" i="24"/>
  <c r="K8" i="24"/>
  <c r="L7" i="22"/>
  <c r="K8" i="22"/>
  <c r="M8" i="4"/>
  <c r="N7" i="4"/>
  <c r="L8" i="15"/>
  <c r="M7" i="15"/>
  <c r="X8" i="25"/>
  <c r="Y7" i="25"/>
  <c r="X7" i="26"/>
  <c r="W8" i="26"/>
  <c r="X7" i="27"/>
  <c r="W8" i="27"/>
  <c r="X7" i="28"/>
  <c r="W8" i="28"/>
  <c r="Y7" i="24"/>
  <c r="X8" i="24"/>
  <c r="X7" i="22"/>
  <c r="W8" i="22"/>
  <c r="Y7" i="23"/>
  <c r="X8" i="23"/>
  <c r="X8" i="20"/>
  <c r="Y7" i="20"/>
  <c r="Y7" i="17"/>
  <c r="X8" i="17"/>
  <c r="X7" i="16"/>
  <c r="W8" i="16"/>
  <c r="Z7" i="15"/>
  <c r="Y8" i="15"/>
  <c r="AJ7" i="4"/>
  <c r="AI8" i="4"/>
  <c r="AA8" i="21" l="1"/>
  <c r="AB7" i="21"/>
  <c r="P7" i="21"/>
  <c r="O8" i="21"/>
  <c r="AB8" i="19"/>
  <c r="AC7" i="19"/>
  <c r="AC8" i="19" s="1"/>
  <c r="N8" i="19"/>
  <c r="O7" i="19"/>
  <c r="N8" i="18"/>
  <c r="O7" i="18"/>
  <c r="AC7" i="18"/>
  <c r="AC8" i="18" s="1"/>
  <c r="AB8" i="18"/>
  <c r="M7" i="24"/>
  <c r="L8" i="24"/>
  <c r="M7" i="26"/>
  <c r="L8" i="26"/>
  <c r="M7" i="28"/>
  <c r="L8" i="28"/>
  <c r="M7" i="23"/>
  <c r="L8" i="23"/>
  <c r="M7" i="27"/>
  <c r="L8" i="27"/>
  <c r="M7" i="17"/>
  <c r="L8" i="17"/>
  <c r="M7" i="16"/>
  <c r="L8" i="16"/>
  <c r="M7" i="22"/>
  <c r="L8" i="22"/>
  <c r="M7" i="25"/>
  <c r="L8" i="25"/>
  <c r="M7" i="20"/>
  <c r="L8" i="20"/>
  <c r="O7" i="4"/>
  <c r="N8" i="4"/>
  <c r="N7" i="15"/>
  <c r="M8" i="15"/>
  <c r="Y7" i="28"/>
  <c r="X8" i="28"/>
  <c r="Y8" i="24"/>
  <c r="Z7" i="24"/>
  <c r="X8" i="26"/>
  <c r="Y7" i="26"/>
  <c r="Y8" i="25"/>
  <c r="Z7" i="25"/>
  <c r="X8" i="27"/>
  <c r="Y7" i="27"/>
  <c r="Y8" i="20"/>
  <c r="Z7" i="20"/>
  <c r="Z7" i="23"/>
  <c r="Y8" i="23"/>
  <c r="Y7" i="22"/>
  <c r="X8" i="22"/>
  <c r="Y8" i="17"/>
  <c r="Z7" i="17"/>
  <c r="Y7" i="16"/>
  <c r="X8" i="16"/>
  <c r="AA7" i="15"/>
  <c r="Z8" i="15"/>
  <c r="AK7" i="4"/>
  <c r="AJ8" i="4"/>
  <c r="AC7" i="21" l="1"/>
  <c r="AC8" i="21" s="1"/>
  <c r="AB8" i="21"/>
  <c r="Q7" i="21"/>
  <c r="Q8" i="21" s="1"/>
  <c r="P8" i="21"/>
  <c r="O8" i="19"/>
  <c r="P7" i="19"/>
  <c r="P7" i="18"/>
  <c r="O8" i="18"/>
  <c r="M8" i="25"/>
  <c r="N7" i="25"/>
  <c r="N7" i="28"/>
  <c r="M8" i="28"/>
  <c r="N7" i="23"/>
  <c r="M8" i="23"/>
  <c r="M8" i="22"/>
  <c r="N7" i="22"/>
  <c r="N7" i="26"/>
  <c r="M8" i="26"/>
  <c r="M8" i="17"/>
  <c r="N7" i="17"/>
  <c r="N7" i="20"/>
  <c r="M8" i="20"/>
  <c r="M8" i="16"/>
  <c r="N7" i="16"/>
  <c r="M8" i="27"/>
  <c r="N7" i="27"/>
  <c r="M8" i="24"/>
  <c r="N7" i="24"/>
  <c r="O8" i="4"/>
  <c r="P7" i="4"/>
  <c r="N8" i="15"/>
  <c r="O7" i="15"/>
  <c r="Y8" i="28"/>
  <c r="Z7" i="28"/>
  <c r="Z8" i="25"/>
  <c r="AA7" i="25"/>
  <c r="Y8" i="27"/>
  <c r="Z7" i="27"/>
  <c r="AA7" i="24"/>
  <c r="Z8" i="24"/>
  <c r="Y8" i="26"/>
  <c r="Z7" i="26"/>
  <c r="Z8" i="20"/>
  <c r="AA7" i="20"/>
  <c r="Z7" i="22"/>
  <c r="Y8" i="22"/>
  <c r="Z8" i="23"/>
  <c r="AA7" i="23"/>
  <c r="AA7" i="17"/>
  <c r="Z8" i="17"/>
  <c r="Y8" i="16"/>
  <c r="Z7" i="16"/>
  <c r="AB7" i="15"/>
  <c r="AA8" i="15"/>
  <c r="AK8" i="4"/>
  <c r="AL7" i="4"/>
  <c r="P8" i="19" l="1"/>
  <c r="Q7" i="19"/>
  <c r="Q8" i="19" s="1"/>
  <c r="Q7" i="18"/>
  <c r="Q8" i="18" s="1"/>
  <c r="P8" i="18"/>
  <c r="N8" i="27"/>
  <c r="O7" i="27"/>
  <c r="N8" i="16"/>
  <c r="O7" i="16"/>
  <c r="N8" i="26"/>
  <c r="O7" i="26"/>
  <c r="N8" i="22"/>
  <c r="O7" i="22"/>
  <c r="N8" i="28"/>
  <c r="O7" i="28"/>
  <c r="N8" i="20"/>
  <c r="O7" i="20"/>
  <c r="N8" i="24"/>
  <c r="O7" i="24"/>
  <c r="N8" i="17"/>
  <c r="O7" i="17"/>
  <c r="N8" i="25"/>
  <c r="O7" i="25"/>
  <c r="N8" i="23"/>
  <c r="O7" i="23"/>
  <c r="Q7" i="4"/>
  <c r="Q8" i="4" s="1"/>
  <c r="P8" i="4"/>
  <c r="P7" i="15"/>
  <c r="O8" i="15"/>
  <c r="Z8" i="26"/>
  <c r="AA7" i="26"/>
  <c r="AA8" i="25"/>
  <c r="AB7" i="25"/>
  <c r="AA8" i="24"/>
  <c r="AB7" i="24"/>
  <c r="Z8" i="27"/>
  <c r="AA7" i="27"/>
  <c r="Z8" i="28"/>
  <c r="AA7" i="28"/>
  <c r="AA8" i="23"/>
  <c r="AB7" i="23"/>
  <c r="Z8" i="22"/>
  <c r="AA7" i="22"/>
  <c r="AA8" i="20"/>
  <c r="AB7" i="20"/>
  <c r="AA8" i="17"/>
  <c r="AB7" i="17"/>
  <c r="Z8" i="16"/>
  <c r="AA7" i="16"/>
  <c r="AB8" i="15"/>
  <c r="AC7" i="15"/>
  <c r="AC8" i="15" s="1"/>
  <c r="AL8" i="4"/>
  <c r="AM7" i="4"/>
  <c r="O8" i="20" l="1"/>
  <c r="P7" i="20"/>
  <c r="O8" i="17"/>
  <c r="P7" i="17"/>
  <c r="O8" i="28"/>
  <c r="P7" i="28"/>
  <c r="O8" i="24"/>
  <c r="P7" i="24"/>
  <c r="O8" i="22"/>
  <c r="P7" i="22"/>
  <c r="O8" i="16"/>
  <c r="P7" i="16"/>
  <c r="O8" i="25"/>
  <c r="P7" i="25"/>
  <c r="O8" i="23"/>
  <c r="P7" i="23"/>
  <c r="O8" i="26"/>
  <c r="P7" i="26"/>
  <c r="O8" i="27"/>
  <c r="P7" i="27"/>
  <c r="Q7" i="15"/>
  <c r="Q8" i="15" s="1"/>
  <c r="P8" i="15"/>
  <c r="AB7" i="28"/>
  <c r="AA8" i="28"/>
  <c r="AA8" i="26"/>
  <c r="AB7" i="26"/>
  <c r="AA8" i="27"/>
  <c r="AB7" i="27"/>
  <c r="AB8" i="24"/>
  <c r="AC7" i="24"/>
  <c r="AC8" i="24" s="1"/>
  <c r="AC7" i="25"/>
  <c r="AC8" i="25" s="1"/>
  <c r="AB8" i="25"/>
  <c r="AB8" i="20"/>
  <c r="AC7" i="20"/>
  <c r="AC8" i="20" s="1"/>
  <c r="AB8" i="23"/>
  <c r="AC7" i="23"/>
  <c r="AC8" i="23" s="1"/>
  <c r="AA8" i="22"/>
  <c r="AB7" i="22"/>
  <c r="AB8" i="17"/>
  <c r="AC7" i="17"/>
  <c r="AC8" i="17" s="1"/>
  <c r="AA8" i="16"/>
  <c r="AB7" i="16"/>
  <c r="AM8" i="4"/>
  <c r="AN7" i="4"/>
  <c r="P8" i="27" l="1"/>
  <c r="Q7" i="27"/>
  <c r="Q8" i="27" s="1"/>
  <c r="P8" i="25"/>
  <c r="Q7" i="25"/>
  <c r="Q8" i="25" s="1"/>
  <c r="P8" i="26"/>
  <c r="Q7" i="26"/>
  <c r="Q8" i="26" s="1"/>
  <c r="P8" i="16"/>
  <c r="Q7" i="16"/>
  <c r="Q8" i="16" s="1"/>
  <c r="P8" i="28"/>
  <c r="Q7" i="28"/>
  <c r="Q8" i="28" s="1"/>
  <c r="P8" i="22"/>
  <c r="Q7" i="22"/>
  <c r="Q8" i="22" s="1"/>
  <c r="P8" i="17"/>
  <c r="Q7" i="17"/>
  <c r="Q8" i="17" s="1"/>
  <c r="P8" i="23"/>
  <c r="Q7" i="23"/>
  <c r="Q8" i="23" s="1"/>
  <c r="P8" i="24"/>
  <c r="Q7" i="24"/>
  <c r="Q8" i="24" s="1"/>
  <c r="P8" i="20"/>
  <c r="Q7" i="20"/>
  <c r="Q8" i="20" s="1"/>
  <c r="AB8" i="27"/>
  <c r="AC7" i="27"/>
  <c r="AC8" i="27" s="1"/>
  <c r="AB8" i="26"/>
  <c r="AC7" i="26"/>
  <c r="AC8" i="26" s="1"/>
  <c r="AB8" i="28"/>
  <c r="AC7" i="28"/>
  <c r="AC8" i="28" s="1"/>
  <c r="AB8" i="22"/>
  <c r="AC7" i="22"/>
  <c r="AC8" i="22" s="1"/>
  <c r="AB8" i="16"/>
  <c r="AC7" i="16"/>
  <c r="AC8" i="16" s="1"/>
  <c r="AN8" i="4"/>
  <c r="AO7" i="4"/>
  <c r="AO8" i="4" s="1"/>
  <c r="B43" i="12" l="1"/>
  <c r="B42" i="12"/>
  <c r="B41" i="12"/>
  <c r="B40" i="12"/>
  <c r="G46" i="12"/>
  <c r="C11" i="12"/>
  <c r="D11" i="12" s="1"/>
  <c r="E11" i="12" s="1"/>
  <c r="A6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6" i="12"/>
  <c r="Q46" i="12"/>
  <c r="P46" i="12"/>
  <c r="O46" i="12"/>
  <c r="N46" i="12"/>
  <c r="M46" i="12"/>
  <c r="L46" i="12"/>
  <c r="K46" i="12"/>
  <c r="J46" i="12"/>
  <c r="I46" i="12"/>
  <c r="H46" i="12"/>
  <c r="G48" i="12" l="1"/>
  <c r="G51" i="12" s="1"/>
  <c r="F48" i="12"/>
  <c r="F51" i="12" s="1"/>
  <c r="A32" i="12"/>
  <c r="F11" i="12"/>
  <c r="AJ47" i="12"/>
  <c r="AJ46" i="12" s="1"/>
  <c r="AE47" i="12"/>
  <c r="AQ47" i="12" s="1"/>
  <c r="AA46" i="12"/>
  <c r="AF47" i="12"/>
  <c r="AN47" i="12"/>
  <c r="AN46" i="12" s="1"/>
  <c r="AG47" i="12"/>
  <c r="AG46" i="12" s="1"/>
  <c r="AC46" i="12"/>
  <c r="AH47" i="12"/>
  <c r="AH46" i="12" s="1"/>
  <c r="AD46" i="12"/>
  <c r="A29" i="12"/>
  <c r="A30" i="12"/>
  <c r="A31" i="12"/>
  <c r="V46" i="12"/>
  <c r="U46" i="12"/>
  <c r="AO47" i="12"/>
  <c r="X46" i="12"/>
  <c r="AP47" i="12"/>
  <c r="AM47" i="12"/>
  <c r="AK47" i="12"/>
  <c r="Y46" i="12"/>
  <c r="AT47" i="12"/>
  <c r="AL47" i="12"/>
  <c r="Z46" i="12"/>
  <c r="W46" i="12"/>
  <c r="AI47" i="12"/>
  <c r="T46" i="12"/>
  <c r="AB46" i="12"/>
  <c r="H48" i="12" l="1"/>
  <c r="H51" i="12" s="1"/>
  <c r="G49" i="12"/>
  <c r="G50" i="12"/>
  <c r="F50" i="12"/>
  <c r="F49" i="12"/>
  <c r="F55" i="12" s="1"/>
  <c r="F56" i="12" s="1"/>
  <c r="A36" i="12"/>
  <c r="A33" i="12"/>
  <c r="AZ47" i="12"/>
  <c r="AS47" i="12"/>
  <c r="BE47" i="12" s="1"/>
  <c r="BE46" i="12" s="1"/>
  <c r="AO46" i="12"/>
  <c r="BL47" i="12"/>
  <c r="BL46" i="12" s="1"/>
  <c r="AR47" i="12"/>
  <c r="AR46" i="12" s="1"/>
  <c r="AF46" i="12"/>
  <c r="BF47" i="12"/>
  <c r="BF46" i="12" s="1"/>
  <c r="BC47" i="12"/>
  <c r="AV47" i="12"/>
  <c r="AP46" i="12"/>
  <c r="AY47" i="12"/>
  <c r="BB47" i="12"/>
  <c r="BA47" i="12"/>
  <c r="AM46" i="12"/>
  <c r="AU47" i="12"/>
  <c r="AI46" i="12"/>
  <c r="AX47" i="12"/>
  <c r="AL46" i="12"/>
  <c r="AZ46" i="12"/>
  <c r="AW47" i="12"/>
  <c r="AK46" i="12"/>
  <c r="AS46" i="12"/>
  <c r="AT46" i="12"/>
  <c r="G52" i="12" l="1"/>
  <c r="G53" i="12" s="1"/>
  <c r="A8" i="12"/>
  <c r="B37" i="12"/>
  <c r="P12" i="12"/>
  <c r="H50" i="12"/>
  <c r="H52" i="12" s="1"/>
  <c r="H53" i="12" s="1"/>
  <c r="I48" i="12"/>
  <c r="I49" i="12" s="1"/>
  <c r="H49" i="12"/>
  <c r="BJ47" i="12"/>
  <c r="BJ46" i="12" s="1"/>
  <c r="BG47" i="12"/>
  <c r="BG46" i="12" s="1"/>
  <c r="BN47" i="12"/>
  <c r="BN46" i="12" s="1"/>
  <c r="AV46" i="12"/>
  <c r="BH47" i="12"/>
  <c r="BI47" i="12"/>
  <c r="BD47" i="12"/>
  <c r="BM47" i="12"/>
  <c r="BM46" i="12" s="1"/>
  <c r="BC46" i="12"/>
  <c r="AY46" i="12"/>
  <c r="BK47" i="12"/>
  <c r="BA46" i="12"/>
  <c r="BB46" i="12"/>
  <c r="AW46" i="12"/>
  <c r="AX46" i="12"/>
  <c r="AU46" i="12"/>
  <c r="I50" i="12" l="1"/>
  <c r="J48" i="12"/>
  <c r="J50" i="12" s="1"/>
  <c r="I51" i="12"/>
  <c r="I52" i="12" s="1"/>
  <c r="I53" i="12" s="1"/>
  <c r="BD46" i="12"/>
  <c r="BH46" i="12"/>
  <c r="BI46" i="12"/>
  <c r="BK46" i="12"/>
  <c r="J49" i="12" l="1"/>
  <c r="J51" i="12"/>
  <c r="J52" i="12" s="1"/>
  <c r="J53" i="12" s="1"/>
  <c r="K48" i="12"/>
  <c r="K50" i="12" s="1"/>
  <c r="K49" i="12" l="1"/>
  <c r="K51" i="12"/>
  <c r="K52" i="12" s="1"/>
  <c r="K53" i="12" s="1"/>
  <c r="L48" i="12"/>
  <c r="L50" i="12" s="1"/>
  <c r="M48" i="12"/>
  <c r="L49" i="12"/>
  <c r="L51" i="12" l="1"/>
  <c r="L52" i="12" s="1"/>
  <c r="L53" i="12" s="1"/>
  <c r="M50" i="12"/>
  <c r="M51" i="12"/>
  <c r="M52" i="12" s="1"/>
  <c r="N48" i="12"/>
  <c r="M49" i="12"/>
  <c r="N51" i="12" l="1"/>
  <c r="N50" i="12"/>
  <c r="M53" i="12"/>
  <c r="O48" i="12"/>
  <c r="N49" i="12"/>
  <c r="N52" i="12" l="1"/>
  <c r="N53" i="12" s="1"/>
  <c r="O51" i="12"/>
  <c r="O50" i="12"/>
  <c r="P48" i="12"/>
  <c r="O49" i="12"/>
  <c r="O52" i="12" l="1"/>
  <c r="O53" i="12" s="1"/>
  <c r="P51" i="12"/>
  <c r="P50" i="12"/>
  <c r="Q48" i="12"/>
  <c r="P49" i="12"/>
  <c r="P52" i="12" l="1"/>
  <c r="P53" i="12" s="1"/>
  <c r="Q51" i="12"/>
  <c r="Q50" i="12"/>
  <c r="R48" i="12"/>
  <c r="Q49" i="12"/>
  <c r="S46" i="12"/>
  <c r="Q52" i="12" l="1"/>
  <c r="Q53" i="12" s="1"/>
  <c r="R51" i="12"/>
  <c r="R50" i="12"/>
  <c r="S48" i="12"/>
  <c r="R49" i="12"/>
  <c r="R52" i="12" l="1"/>
  <c r="R53" i="12" s="1"/>
  <c r="S50" i="12"/>
  <c r="S51" i="12"/>
  <c r="T48" i="12"/>
  <c r="S49" i="12"/>
  <c r="S52" i="12" l="1"/>
  <c r="S53" i="12" s="1"/>
  <c r="T50" i="12"/>
  <c r="T51" i="12"/>
  <c r="U48" i="12"/>
  <c r="T49" i="12"/>
  <c r="T52" i="12" l="1"/>
  <c r="T53" i="12" s="1"/>
  <c r="U50" i="12"/>
  <c r="U51" i="12"/>
  <c r="V48" i="12"/>
  <c r="U49" i="12"/>
  <c r="U52" i="12" l="1"/>
  <c r="U53" i="12" s="1"/>
  <c r="V51" i="12"/>
  <c r="V50" i="12"/>
  <c r="W48" i="12"/>
  <c r="V49" i="12"/>
  <c r="V52" i="12" l="1"/>
  <c r="V53" i="12" s="1"/>
  <c r="W51" i="12"/>
  <c r="W50" i="12"/>
  <c r="X48" i="12"/>
  <c r="W49" i="12"/>
  <c r="W52" i="12" l="1"/>
  <c r="W53" i="12" s="1"/>
  <c r="X51" i="12"/>
  <c r="X50" i="12"/>
  <c r="Y48" i="12"/>
  <c r="X49" i="12"/>
  <c r="X52" i="12" l="1"/>
  <c r="X53" i="12" s="1"/>
  <c r="Y51" i="12"/>
  <c r="Y50" i="12"/>
  <c r="Z48" i="12"/>
  <c r="Y49" i="12"/>
  <c r="Y52" i="12" l="1"/>
  <c r="Y53" i="12" s="1"/>
  <c r="Z51" i="12"/>
  <c r="Z50" i="12"/>
  <c r="AA48" i="12"/>
  <c r="Z49" i="12"/>
  <c r="Z52" i="12" l="1"/>
  <c r="Z53" i="12" s="1"/>
  <c r="AA50" i="12"/>
  <c r="AA51" i="12"/>
  <c r="AA52" i="12" s="1"/>
  <c r="AB48" i="12"/>
  <c r="AA49" i="12"/>
  <c r="AB50" i="12" l="1"/>
  <c r="AB51" i="12"/>
  <c r="AA53" i="12"/>
  <c r="AC48" i="12"/>
  <c r="AB49" i="12"/>
  <c r="AB52" i="12" l="1"/>
  <c r="AB53" i="12" s="1"/>
  <c r="AC50" i="12"/>
  <c r="AC51" i="12"/>
  <c r="AD48" i="12"/>
  <c r="AC49" i="12"/>
  <c r="AE46" i="12"/>
  <c r="AC52" i="12" l="1"/>
  <c r="AC53" i="12" s="1"/>
  <c r="AD51" i="12"/>
  <c r="AD50" i="12"/>
  <c r="AE48" i="12"/>
  <c r="AD49" i="12"/>
  <c r="AD52" i="12" l="1"/>
  <c r="AD53" i="12" s="1"/>
  <c r="AE51" i="12"/>
  <c r="AE50" i="12"/>
  <c r="AF48" i="12"/>
  <c r="AE49" i="12"/>
  <c r="AE52" i="12" l="1"/>
  <c r="AE53" i="12" s="1"/>
  <c r="AF51" i="12"/>
  <c r="AF50" i="12"/>
  <c r="AG48" i="12"/>
  <c r="AF49" i="12"/>
  <c r="AF52" i="12" l="1"/>
  <c r="AF53" i="12" s="1"/>
  <c r="AG51" i="12"/>
  <c r="AG52" i="12" s="1"/>
  <c r="AG50" i="12"/>
  <c r="AH48" i="12"/>
  <c r="AG49" i="12"/>
  <c r="AH51" i="12" l="1"/>
  <c r="AH50" i="12"/>
  <c r="AG53" i="12"/>
  <c r="AI48" i="12"/>
  <c r="AH49" i="12"/>
  <c r="AH52" i="12" l="1"/>
  <c r="AH53" i="12" s="1"/>
  <c r="AI50" i="12"/>
  <c r="AI51" i="12"/>
  <c r="AJ48" i="12"/>
  <c r="AI49" i="12"/>
  <c r="AI52" i="12" l="1"/>
  <c r="AI53" i="12" s="1"/>
  <c r="AJ50" i="12"/>
  <c r="AJ51" i="12"/>
  <c r="AK48" i="12"/>
  <c r="AJ49" i="12"/>
  <c r="AJ52" i="12" l="1"/>
  <c r="AK50" i="12"/>
  <c r="AK51" i="12"/>
  <c r="AK52" i="12" s="1"/>
  <c r="AJ53" i="12"/>
  <c r="AL48" i="12"/>
  <c r="AK49" i="12"/>
  <c r="AL51" i="12" l="1"/>
  <c r="AL50" i="12"/>
  <c r="AK53" i="12"/>
  <c r="AM48" i="12"/>
  <c r="AL49" i="12"/>
  <c r="AL52" i="12" l="1"/>
  <c r="AL53" i="12" s="1"/>
  <c r="AM51" i="12"/>
  <c r="AM50" i="12"/>
  <c r="AN48" i="12"/>
  <c r="AM49" i="12"/>
  <c r="AM52" i="12" l="1"/>
  <c r="AM53" i="12" s="1"/>
  <c r="AN51" i="12"/>
  <c r="AN50" i="12"/>
  <c r="AO48" i="12"/>
  <c r="AN49" i="12"/>
  <c r="AN52" i="12" l="1"/>
  <c r="AN53" i="12" s="1"/>
  <c r="AO51" i="12"/>
  <c r="AO50" i="12"/>
  <c r="AP48" i="12"/>
  <c r="AO49" i="12"/>
  <c r="AQ46" i="12"/>
  <c r="AO52" i="12" l="1"/>
  <c r="AO53" i="12" s="1"/>
  <c r="AP51" i="12"/>
  <c r="AP50" i="12"/>
  <c r="AQ48" i="12"/>
  <c r="AP49" i="12"/>
  <c r="AP52" i="12" l="1"/>
  <c r="AQ50" i="12"/>
  <c r="AQ51" i="12"/>
  <c r="AQ52" i="12" s="1"/>
  <c r="AP53" i="12"/>
  <c r="AR48" i="12"/>
  <c r="AQ49" i="12"/>
  <c r="AR50" i="12" l="1"/>
  <c r="AR51" i="12"/>
  <c r="AR52" i="12" s="1"/>
  <c r="AQ53" i="12"/>
  <c r="AS48" i="12"/>
  <c r="AR49" i="12"/>
  <c r="AS50" i="12" l="1"/>
  <c r="AS51" i="12"/>
  <c r="AS52" i="12" s="1"/>
  <c r="AR53" i="12"/>
  <c r="AT48" i="12"/>
  <c r="AS49" i="12"/>
  <c r="AT51" i="12" l="1"/>
  <c r="AT50" i="12"/>
  <c r="AS53" i="12"/>
  <c r="AU48" i="12"/>
  <c r="AT49" i="12"/>
  <c r="AT52" i="12" l="1"/>
  <c r="AT53" i="12" s="1"/>
  <c r="AU51" i="12"/>
  <c r="AU50" i="12"/>
  <c r="AV48" i="12"/>
  <c r="AU49" i="12"/>
  <c r="AU52" i="12" l="1"/>
  <c r="AU53" i="12" s="1"/>
  <c r="AV51" i="12"/>
  <c r="AV50" i="12"/>
  <c r="AW48" i="12"/>
  <c r="AV49" i="12"/>
  <c r="AV52" i="12" l="1"/>
  <c r="AV53" i="12" s="1"/>
  <c r="AW51" i="12"/>
  <c r="AW50" i="12"/>
  <c r="AX48" i="12"/>
  <c r="AW49" i="12"/>
  <c r="AW52" i="12" l="1"/>
  <c r="AW53" i="12" s="1"/>
  <c r="AX51" i="12"/>
  <c r="AX50" i="12"/>
  <c r="AY48" i="12"/>
  <c r="AX49" i="12"/>
  <c r="AX52" i="12" l="1"/>
  <c r="AX53" i="12" s="1"/>
  <c r="AY50" i="12"/>
  <c r="AY51" i="12"/>
  <c r="AZ48" i="12"/>
  <c r="AY49" i="12"/>
  <c r="AY52" i="12" l="1"/>
  <c r="AY53" i="12" s="1"/>
  <c r="AZ50" i="12"/>
  <c r="AZ51" i="12"/>
  <c r="BA48" i="12"/>
  <c r="AZ49" i="12"/>
  <c r="AZ52" i="12" l="1"/>
  <c r="BA50" i="12"/>
  <c r="BA51" i="12"/>
  <c r="BA52" i="12" s="1"/>
  <c r="AZ53" i="12"/>
  <c r="BB48" i="12"/>
  <c r="BA49" i="12"/>
  <c r="BB51" i="12" l="1"/>
  <c r="BB50" i="12"/>
  <c r="BA53" i="12"/>
  <c r="BC48" i="12"/>
  <c r="BB49" i="12"/>
  <c r="BB52" i="12" l="1"/>
  <c r="BB53" i="12" s="1"/>
  <c r="BC51" i="12"/>
  <c r="BC50" i="12"/>
  <c r="BD48" i="12"/>
  <c r="BC49" i="12"/>
  <c r="BC52" i="12" l="1"/>
  <c r="BD51" i="12"/>
  <c r="BD50" i="12"/>
  <c r="BC53" i="12"/>
  <c r="BE48" i="12"/>
  <c r="BD49" i="12"/>
  <c r="BD52" i="12" l="1"/>
  <c r="BE51" i="12"/>
  <c r="BE50" i="12"/>
  <c r="BD53" i="12"/>
  <c r="BE49" i="12"/>
  <c r="BF48" i="12"/>
  <c r="R8" i="4"/>
  <c r="T8" i="4"/>
  <c r="U8" i="4"/>
  <c r="V8" i="4"/>
  <c r="W8" i="4"/>
  <c r="X8" i="4"/>
  <c r="Y8" i="4"/>
  <c r="Z8" i="4"/>
  <c r="AA8" i="4"/>
  <c r="AB8" i="4"/>
  <c r="AC8" i="4"/>
  <c r="BE52" i="12" l="1"/>
  <c r="G55" i="12"/>
  <c r="H55" i="12"/>
  <c r="H56" i="12" s="1"/>
  <c r="H57" i="12" s="1"/>
  <c r="I55" i="12"/>
  <c r="I56" i="12" s="1"/>
  <c r="I57" i="12" s="1"/>
  <c r="J55" i="12"/>
  <c r="J56" i="12" s="1"/>
  <c r="J57" i="12" s="1"/>
  <c r="K55" i="12"/>
  <c r="K56" i="12" s="1"/>
  <c r="K57" i="12" s="1"/>
  <c r="L55" i="12"/>
  <c r="L56" i="12" s="1"/>
  <c r="L57" i="12" s="1"/>
  <c r="M55" i="12"/>
  <c r="M56" i="12" s="1"/>
  <c r="M57" i="12" s="1"/>
  <c r="N55" i="12"/>
  <c r="N56" i="12" s="1"/>
  <c r="N57" i="12" s="1"/>
  <c r="O55" i="12"/>
  <c r="O56" i="12" s="1"/>
  <c r="O57" i="12" s="1"/>
  <c r="P55" i="12"/>
  <c r="P56" i="12" s="1"/>
  <c r="P57" i="12" s="1"/>
  <c r="Q55" i="12"/>
  <c r="Q56" i="12" s="1"/>
  <c r="Q57" i="12" s="1"/>
  <c r="R55" i="12"/>
  <c r="R56" i="12" s="1"/>
  <c r="R57" i="12" s="1"/>
  <c r="S55" i="12"/>
  <c r="S56" i="12" s="1"/>
  <c r="S57" i="12" s="1"/>
  <c r="T55" i="12"/>
  <c r="T56" i="12" s="1"/>
  <c r="T57" i="12" s="1"/>
  <c r="U55" i="12"/>
  <c r="U56" i="12" s="1"/>
  <c r="U57" i="12" s="1"/>
  <c r="V55" i="12"/>
  <c r="V56" i="12" s="1"/>
  <c r="V57" i="12" s="1"/>
  <c r="W55" i="12"/>
  <c r="W56" i="12" s="1"/>
  <c r="W57" i="12" s="1"/>
  <c r="X55" i="12"/>
  <c r="X56" i="12" s="1"/>
  <c r="X57" i="12" s="1"/>
  <c r="Y55" i="12"/>
  <c r="Y56" i="12" s="1"/>
  <c r="Y57" i="12" s="1"/>
  <c r="Z55" i="12"/>
  <c r="Z56" i="12" s="1"/>
  <c r="Z57" i="12" s="1"/>
  <c r="AA55" i="12"/>
  <c r="AA56" i="12" s="1"/>
  <c r="AA57" i="12" s="1"/>
  <c r="AB55" i="12"/>
  <c r="AB56" i="12" s="1"/>
  <c r="AB57" i="12" s="1"/>
  <c r="AC55" i="12"/>
  <c r="AC56" i="12" s="1"/>
  <c r="AC57" i="12" s="1"/>
  <c r="AD55" i="12"/>
  <c r="AD56" i="12" s="1"/>
  <c r="AD57" i="12" s="1"/>
  <c r="AE55" i="12"/>
  <c r="AE56" i="12" s="1"/>
  <c r="AE57" i="12" s="1"/>
  <c r="AF55" i="12"/>
  <c r="AF56" i="12" s="1"/>
  <c r="AF57" i="12" s="1"/>
  <c r="AG55" i="12"/>
  <c r="AG56" i="12" s="1"/>
  <c r="AG57" i="12" s="1"/>
  <c r="AH55" i="12"/>
  <c r="AH56" i="12" s="1"/>
  <c r="AH57" i="12" s="1"/>
  <c r="AI55" i="12"/>
  <c r="AI56" i="12" s="1"/>
  <c r="AI57" i="12" s="1"/>
  <c r="AJ55" i="12"/>
  <c r="AJ56" i="12" s="1"/>
  <c r="AJ57" i="12" s="1"/>
  <c r="AK55" i="12"/>
  <c r="AK56" i="12" s="1"/>
  <c r="AK57" i="12" s="1"/>
  <c r="AL55" i="12"/>
  <c r="AL56" i="12" s="1"/>
  <c r="AL57" i="12" s="1"/>
  <c r="AM55" i="12"/>
  <c r="AM56" i="12" s="1"/>
  <c r="AM57" i="12" s="1"/>
  <c r="AN55" i="12"/>
  <c r="AN56" i="12" s="1"/>
  <c r="AN57" i="12" s="1"/>
  <c r="AO55" i="12"/>
  <c r="AO56" i="12" s="1"/>
  <c r="AO57" i="12" s="1"/>
  <c r="AP55" i="12"/>
  <c r="AP56" i="12" s="1"/>
  <c r="AP57" i="12" s="1"/>
  <c r="AQ55" i="12"/>
  <c r="AQ56" i="12" s="1"/>
  <c r="AQ57" i="12" s="1"/>
  <c r="AR55" i="12"/>
  <c r="AR56" i="12" s="1"/>
  <c r="AR57" i="12" s="1"/>
  <c r="AS55" i="12"/>
  <c r="AS56" i="12" s="1"/>
  <c r="AS57" i="12" s="1"/>
  <c r="AT55" i="12"/>
  <c r="AT56" i="12" s="1"/>
  <c r="AT57" i="12" s="1"/>
  <c r="AU55" i="12"/>
  <c r="AU56" i="12" s="1"/>
  <c r="AU57" i="12" s="1"/>
  <c r="AV55" i="12"/>
  <c r="AV56" i="12" s="1"/>
  <c r="AV57" i="12" s="1"/>
  <c r="AW55" i="12"/>
  <c r="AW56" i="12" s="1"/>
  <c r="AW57" i="12" s="1"/>
  <c r="AX55" i="12"/>
  <c r="AX56" i="12" s="1"/>
  <c r="AX57" i="12" s="1"/>
  <c r="AY55" i="12"/>
  <c r="AY56" i="12" s="1"/>
  <c r="AY57" i="12" s="1"/>
  <c r="AZ55" i="12"/>
  <c r="AZ56" i="12" s="1"/>
  <c r="AZ57" i="12" s="1"/>
  <c r="BA55" i="12"/>
  <c r="BA56" i="12" s="1"/>
  <c r="BA57" i="12" s="1"/>
  <c r="BB55" i="12"/>
  <c r="BB56" i="12" s="1"/>
  <c r="BB57" i="12" s="1"/>
  <c r="BC55" i="12"/>
  <c r="BC56" i="12" s="1"/>
  <c r="BC57" i="12" s="1"/>
  <c r="BD55" i="12"/>
  <c r="BD56" i="12" s="1"/>
  <c r="BD57" i="12" s="1"/>
  <c r="BF51" i="12"/>
  <c r="BF50" i="12"/>
  <c r="BE55" i="12"/>
  <c r="BE56" i="12" s="1"/>
  <c r="BE57" i="12" s="1"/>
  <c r="BE53" i="12"/>
  <c r="BF49" i="12"/>
  <c r="BG48" i="12"/>
  <c r="BF52" i="12" l="1"/>
  <c r="BF55" i="12"/>
  <c r="BF56" i="12" s="1"/>
  <c r="BF57" i="12" s="1"/>
  <c r="BG50" i="12"/>
  <c r="BG51" i="12"/>
  <c r="BG52" i="12" s="1"/>
  <c r="BF53" i="12"/>
  <c r="G56" i="12"/>
  <c r="G57" i="12" s="1"/>
  <c r="BH48" i="12"/>
  <c r="BG49" i="12"/>
  <c r="G58" i="12" l="1"/>
  <c r="B12" i="12" s="1"/>
  <c r="G60" i="12"/>
  <c r="G65" i="12"/>
  <c r="H58" i="12"/>
  <c r="BH50" i="12"/>
  <c r="BH51" i="12"/>
  <c r="BG55" i="12"/>
  <c r="BG56" i="12" s="1"/>
  <c r="BG57" i="12" s="1"/>
  <c r="BG53" i="12"/>
  <c r="B8" i="12"/>
  <c r="AW65" i="12"/>
  <c r="AD60" i="12"/>
  <c r="AE60" i="12"/>
  <c r="AM60" i="12"/>
  <c r="AP60" i="12"/>
  <c r="AQ60" i="12"/>
  <c r="BC60" i="12"/>
  <c r="AY60" i="12"/>
  <c r="AF60" i="12"/>
  <c r="V65" i="12"/>
  <c r="AO60" i="12"/>
  <c r="AT65" i="12"/>
  <c r="AR65" i="12"/>
  <c r="AZ60" i="12"/>
  <c r="AV65" i="12"/>
  <c r="N60" i="12"/>
  <c r="M65" i="12"/>
  <c r="AL65" i="12"/>
  <c r="BB65" i="12"/>
  <c r="U60" i="12"/>
  <c r="BE58" i="12"/>
  <c r="F14" i="12" s="1"/>
  <c r="BE65" i="12"/>
  <c r="BE60" i="12"/>
  <c r="BH49" i="12"/>
  <c r="BI48" i="12"/>
  <c r="N62" i="12" l="1"/>
  <c r="BH52" i="12"/>
  <c r="AY62" i="12"/>
  <c r="AZ62" i="12"/>
  <c r="AP62" i="12"/>
  <c r="BE62" i="12"/>
  <c r="AQ62" i="12"/>
  <c r="AO62" i="12"/>
  <c r="AE62" i="12"/>
  <c r="BC62" i="12"/>
  <c r="U62" i="12"/>
  <c r="AM62" i="12"/>
  <c r="AD62" i="12"/>
  <c r="AF62" i="12"/>
  <c r="G62" i="12"/>
  <c r="G63" i="12" s="1"/>
  <c r="G61" i="12"/>
  <c r="BG65" i="12"/>
  <c r="BG60" i="12"/>
  <c r="BI50" i="12"/>
  <c r="BI51" i="12"/>
  <c r="BH55" i="12"/>
  <c r="BH56" i="12" s="1"/>
  <c r="BH57" i="12" s="1"/>
  <c r="BG58" i="12"/>
  <c r="F16" i="12" s="1"/>
  <c r="AW60" i="12"/>
  <c r="AW62" i="12" s="1"/>
  <c r="BH53" i="12"/>
  <c r="BC65" i="12"/>
  <c r="AE65" i="12"/>
  <c r="AU58" i="12"/>
  <c r="E16" i="12" s="1"/>
  <c r="AD65" i="12"/>
  <c r="V60" i="12"/>
  <c r="V62" i="12" s="1"/>
  <c r="AM65" i="12"/>
  <c r="AW58" i="12"/>
  <c r="E18" i="12" s="1"/>
  <c r="AT60" i="12"/>
  <c r="AY65" i="12"/>
  <c r="AP65" i="12"/>
  <c r="AO58" i="12"/>
  <c r="D22" i="12" s="1"/>
  <c r="AV60" i="12"/>
  <c r="AF65" i="12"/>
  <c r="N65" i="12"/>
  <c r="AF58" i="12"/>
  <c r="D13" i="12" s="1"/>
  <c r="AY58" i="12"/>
  <c r="E20" i="12" s="1"/>
  <c r="AV58" i="12"/>
  <c r="E17" i="12" s="1"/>
  <c r="AM58" i="12"/>
  <c r="D20" i="12" s="1"/>
  <c r="AQ58" i="12"/>
  <c r="E12" i="12" s="1"/>
  <c r="U65" i="12"/>
  <c r="AP58" i="12"/>
  <c r="D23" i="12" s="1"/>
  <c r="M58" i="12"/>
  <c r="B18" i="12" s="1"/>
  <c r="BB60" i="12"/>
  <c r="BB62" i="12" s="1"/>
  <c r="AQ65" i="12"/>
  <c r="AX60" i="12"/>
  <c r="AX62" i="12" s="1"/>
  <c r="AR58" i="12"/>
  <c r="E13" i="12" s="1"/>
  <c r="AO65" i="12"/>
  <c r="BC58" i="12"/>
  <c r="F12" i="12" s="1"/>
  <c r="AN60" i="12"/>
  <c r="AN62" i="12" s="1"/>
  <c r="V58" i="12"/>
  <c r="C15" i="12" s="1"/>
  <c r="AU65" i="12"/>
  <c r="AN65" i="12"/>
  <c r="AU60" i="12"/>
  <c r="N58" i="12"/>
  <c r="B19" i="12" s="1"/>
  <c r="AD58" i="12"/>
  <c r="C23" i="12" s="1"/>
  <c r="AE58" i="12"/>
  <c r="D12" i="12" s="1"/>
  <c r="AN58" i="12"/>
  <c r="D21" i="12" s="1"/>
  <c r="BF58" i="12"/>
  <c r="F15" i="12" s="1"/>
  <c r="BF65" i="12"/>
  <c r="AL60" i="12"/>
  <c r="AZ58" i="12"/>
  <c r="E21" i="12" s="1"/>
  <c r="BF60" i="12"/>
  <c r="BF62" i="12" s="1"/>
  <c r="AX65" i="12"/>
  <c r="AZ65" i="12"/>
  <c r="AX58" i="12"/>
  <c r="E19" i="12" s="1"/>
  <c r="AL58" i="12"/>
  <c r="D19" i="12" s="1"/>
  <c r="AR60" i="12"/>
  <c r="M60" i="12"/>
  <c r="M62" i="12" s="1"/>
  <c r="AG58" i="12"/>
  <c r="D14" i="12" s="1"/>
  <c r="AG60" i="12"/>
  <c r="AG62" i="12" s="1"/>
  <c r="AG65" i="12"/>
  <c r="AE61" i="12"/>
  <c r="T58" i="12"/>
  <c r="C13" i="12" s="1"/>
  <c r="T60" i="12"/>
  <c r="T62" i="12" s="1"/>
  <c r="T65" i="12"/>
  <c r="AD61" i="12"/>
  <c r="BD58" i="12"/>
  <c r="F13" i="12" s="1"/>
  <c r="BD60" i="12"/>
  <c r="BD62" i="12" s="1"/>
  <c r="BD65" i="12"/>
  <c r="W58" i="12"/>
  <c r="C16" i="12" s="1"/>
  <c r="W60" i="12"/>
  <c r="W62" i="12" s="1"/>
  <c r="W65" i="12"/>
  <c r="AS58" i="12"/>
  <c r="E14" i="12" s="1"/>
  <c r="AS65" i="12"/>
  <c r="AS60" i="12"/>
  <c r="AS62" i="12" s="1"/>
  <c r="S58" i="12"/>
  <c r="C12" i="12" s="1"/>
  <c r="S65" i="12"/>
  <c r="S60" i="12"/>
  <c r="S62" i="12" s="1"/>
  <c r="C25" i="12"/>
  <c r="AK58" i="12"/>
  <c r="D18" i="12" s="1"/>
  <c r="AK60" i="12"/>
  <c r="AK62" i="12" s="1"/>
  <c r="AK65" i="12"/>
  <c r="AY61" i="12"/>
  <c r="AB58" i="12"/>
  <c r="C21" i="12" s="1"/>
  <c r="AB65" i="12"/>
  <c r="AB60" i="12"/>
  <c r="AB62" i="12" s="1"/>
  <c r="E25" i="12"/>
  <c r="X58" i="12"/>
  <c r="C17" i="12" s="1"/>
  <c r="X60" i="12"/>
  <c r="X62" i="12" s="1"/>
  <c r="X65" i="12"/>
  <c r="Z58" i="12"/>
  <c r="C19" i="12" s="1"/>
  <c r="Z60" i="12"/>
  <c r="Z62" i="12" s="1"/>
  <c r="Z65" i="12"/>
  <c r="BA58" i="12"/>
  <c r="E22" i="12" s="1"/>
  <c r="BA60" i="12"/>
  <c r="BA62" i="12" s="1"/>
  <c r="BA65" i="12"/>
  <c r="P58" i="12"/>
  <c r="B21" i="12" s="1"/>
  <c r="P60" i="12"/>
  <c r="P62" i="12" s="1"/>
  <c r="P65" i="12"/>
  <c r="AA58" i="12"/>
  <c r="C20" i="12" s="1"/>
  <c r="AA65" i="12"/>
  <c r="AA60" i="12"/>
  <c r="AA62" i="12" s="1"/>
  <c r="AC58" i="12"/>
  <c r="C22" i="12" s="1"/>
  <c r="AC60" i="12"/>
  <c r="AC62" i="12" s="1"/>
  <c r="AC65" i="12"/>
  <c r="U58" i="12"/>
  <c r="C14" i="12" s="1"/>
  <c r="Y58" i="12"/>
  <c r="C18" i="12" s="1"/>
  <c r="Y65" i="12"/>
  <c r="Y60" i="12"/>
  <c r="Y62" i="12" s="1"/>
  <c r="L58" i="12"/>
  <c r="B17" i="12" s="1"/>
  <c r="L65" i="12"/>
  <c r="L60" i="12"/>
  <c r="L62" i="12" s="1"/>
  <c r="AQ61" i="12"/>
  <c r="AZ61" i="12"/>
  <c r="AO61" i="12"/>
  <c r="AT58" i="12"/>
  <c r="E15" i="12" s="1"/>
  <c r="R58" i="12"/>
  <c r="B23" i="12" s="1"/>
  <c r="R60" i="12"/>
  <c r="R62" i="12" s="1"/>
  <c r="R65" i="12"/>
  <c r="O58" i="12"/>
  <c r="B20" i="12" s="1"/>
  <c r="O65" i="12"/>
  <c r="O60" i="12"/>
  <c r="O62" i="12" s="1"/>
  <c r="Q58" i="12"/>
  <c r="B22" i="12" s="1"/>
  <c r="Q60" i="12"/>
  <c r="Q62" i="12" s="1"/>
  <c r="Q65" i="12"/>
  <c r="BB58" i="12"/>
  <c r="E23" i="12" s="1"/>
  <c r="AF61" i="12"/>
  <c r="J58" i="12"/>
  <c r="B15" i="12" s="1"/>
  <c r="J65" i="12"/>
  <c r="J60" i="12"/>
  <c r="D25" i="12"/>
  <c r="N61" i="12"/>
  <c r="AP61" i="12"/>
  <c r="U61" i="12"/>
  <c r="AJ58" i="12"/>
  <c r="D17" i="12" s="1"/>
  <c r="AJ65" i="12"/>
  <c r="AJ60" i="12"/>
  <c r="AJ62" i="12" s="1"/>
  <c r="AI58" i="12"/>
  <c r="D16" i="12" s="1"/>
  <c r="AI60" i="12"/>
  <c r="AI62" i="12" s="1"/>
  <c r="AI65" i="12"/>
  <c r="I58" i="12"/>
  <c r="B14" i="12" s="1"/>
  <c r="I60" i="12"/>
  <c r="I62" i="12" s="1"/>
  <c r="I65" i="12"/>
  <c r="AH58" i="12"/>
  <c r="D15" i="12" s="1"/>
  <c r="AH60" i="12"/>
  <c r="AH62" i="12" s="1"/>
  <c r="AH65" i="12"/>
  <c r="BE61" i="12"/>
  <c r="K58" i="12"/>
  <c r="B16" i="12" s="1"/>
  <c r="K60" i="12"/>
  <c r="K62" i="12" s="1"/>
  <c r="K65" i="12"/>
  <c r="AM61" i="12"/>
  <c r="H65" i="12"/>
  <c r="B13" i="12"/>
  <c r="H60" i="12"/>
  <c r="H61" i="12" s="1"/>
  <c r="B25" i="12"/>
  <c r="BC61" i="12"/>
  <c r="BI49" i="12"/>
  <c r="BJ48" i="12"/>
  <c r="BI52" i="12" l="1"/>
  <c r="BI53" i="12" s="1"/>
  <c r="G68" i="12"/>
  <c r="G67" i="12"/>
  <c r="J62" i="12"/>
  <c r="J61" i="12"/>
  <c r="AV61" i="12"/>
  <c r="AV62" i="12"/>
  <c r="AV68" i="12" s="1"/>
  <c r="BG61" i="12"/>
  <c r="BG62" i="12"/>
  <c r="BG67" i="12" s="1"/>
  <c r="AU61" i="12"/>
  <c r="AU62" i="12"/>
  <c r="AU68" i="12" s="1"/>
  <c r="H62" i="12"/>
  <c r="H63" i="12" s="1"/>
  <c r="I63" i="12" s="1"/>
  <c r="AL61" i="12"/>
  <c r="AL62" i="12"/>
  <c r="AL68" i="12" s="1"/>
  <c r="AT61" i="12"/>
  <c r="AT62" i="12"/>
  <c r="AT68" i="12" s="1"/>
  <c r="AR61" i="12"/>
  <c r="AR62" i="12"/>
  <c r="AR67" i="12" s="1"/>
  <c r="G71" i="12"/>
  <c r="G70" i="12"/>
  <c r="BH58" i="12"/>
  <c r="F17" i="12" s="1"/>
  <c r="BH65" i="12"/>
  <c r="BH60" i="12"/>
  <c r="BI55" i="12"/>
  <c r="BI56" i="12" s="1"/>
  <c r="BI57" i="12" s="1"/>
  <c r="BJ51" i="12"/>
  <c r="BJ50" i="12"/>
  <c r="AW61" i="12"/>
  <c r="V61" i="12"/>
  <c r="D26" i="12"/>
  <c r="AX61" i="12"/>
  <c r="AN61" i="12"/>
  <c r="BB61" i="12"/>
  <c r="M61" i="12"/>
  <c r="BF61" i="12"/>
  <c r="C26" i="12"/>
  <c r="AI61" i="12"/>
  <c r="AP67" i="12"/>
  <c r="AP68" i="12"/>
  <c r="AF67" i="12"/>
  <c r="AF68" i="12"/>
  <c r="AZ67" i="12"/>
  <c r="AZ68" i="12"/>
  <c r="BB67" i="12"/>
  <c r="BB68" i="12"/>
  <c r="BA61" i="12"/>
  <c r="V67" i="12"/>
  <c r="V68" i="12"/>
  <c r="AS61" i="12"/>
  <c r="T61" i="12"/>
  <c r="X61" i="12"/>
  <c r="AQ67" i="12"/>
  <c r="AQ68" i="12"/>
  <c r="AA61" i="12"/>
  <c r="BD61" i="12"/>
  <c r="U67" i="12"/>
  <c r="U68" i="12"/>
  <c r="AK61" i="12"/>
  <c r="AE68" i="12"/>
  <c r="AE67" i="12"/>
  <c r="AY67" i="12"/>
  <c r="AY68" i="12"/>
  <c r="AH61" i="12"/>
  <c r="R61" i="12"/>
  <c r="M67" i="12"/>
  <c r="M68" i="12"/>
  <c r="AJ61" i="12"/>
  <c r="N68" i="12"/>
  <c r="N67" i="12"/>
  <c r="L61" i="12"/>
  <c r="E26" i="12"/>
  <c r="S61" i="12"/>
  <c r="AD67" i="12"/>
  <c r="AD68" i="12"/>
  <c r="BE68" i="12"/>
  <c r="BE67" i="12"/>
  <c r="AW68" i="12"/>
  <c r="AW67" i="12"/>
  <c r="AM67" i="12"/>
  <c r="AM68" i="12"/>
  <c r="Q61" i="12"/>
  <c r="Z61" i="12"/>
  <c r="AB61" i="12"/>
  <c r="W61" i="12"/>
  <c r="BC67" i="12"/>
  <c r="BC68" i="12"/>
  <c r="I61" i="12"/>
  <c r="AC61" i="12"/>
  <c r="P61" i="12"/>
  <c r="AX68" i="12"/>
  <c r="AX67" i="12"/>
  <c r="AG61" i="12"/>
  <c r="AN67" i="12"/>
  <c r="AN68" i="12"/>
  <c r="K61" i="12"/>
  <c r="O61" i="12"/>
  <c r="AO67" i="12"/>
  <c r="AO68" i="12"/>
  <c r="Y61" i="12"/>
  <c r="BJ49" i="12"/>
  <c r="BK48" i="12"/>
  <c r="J63" i="12" l="1"/>
  <c r="K63" i="12" s="1"/>
  <c r="L63" i="12" s="1"/>
  <c r="M63" i="12" s="1"/>
  <c r="N63" i="12" s="1"/>
  <c r="O63" i="12" s="1"/>
  <c r="P63" i="12" s="1"/>
  <c r="Q63" i="12" s="1"/>
  <c r="R63" i="12" s="1"/>
  <c r="S63" i="12" s="1"/>
  <c r="T63" i="12" s="1"/>
  <c r="U63" i="12" s="1"/>
  <c r="V63" i="12" s="1"/>
  <c r="W63" i="12" s="1"/>
  <c r="X63" i="12" s="1"/>
  <c r="Y63" i="12" s="1"/>
  <c r="Z63" i="12" s="1"/>
  <c r="AA63" i="12" s="1"/>
  <c r="AB63" i="12" s="1"/>
  <c r="AC63" i="12" s="1"/>
  <c r="AD63" i="12" s="1"/>
  <c r="AE63" i="12" s="1"/>
  <c r="AF63" i="12" s="1"/>
  <c r="AG63" i="12" s="1"/>
  <c r="AH63" i="12" s="1"/>
  <c r="AI63" i="12" s="1"/>
  <c r="AJ63" i="12" s="1"/>
  <c r="AK63" i="12" s="1"/>
  <c r="AL63" i="12" s="1"/>
  <c r="AM63" i="12" s="1"/>
  <c r="AN63" i="12" s="1"/>
  <c r="AO63" i="12" s="1"/>
  <c r="AP63" i="12" s="1"/>
  <c r="AQ63" i="12" s="1"/>
  <c r="AR63" i="12" s="1"/>
  <c r="AS63" i="12" s="1"/>
  <c r="AT63" i="12" s="1"/>
  <c r="AU63" i="12" s="1"/>
  <c r="AV63" i="12" s="1"/>
  <c r="AW63" i="12" s="1"/>
  <c r="AX63" i="12" s="1"/>
  <c r="AY63" i="12" s="1"/>
  <c r="AZ63" i="12" s="1"/>
  <c r="BA63" i="12" s="1"/>
  <c r="BB63" i="12" s="1"/>
  <c r="BC63" i="12" s="1"/>
  <c r="BD63" i="12" s="1"/>
  <c r="BE63" i="12" s="1"/>
  <c r="BF63" i="12" s="1"/>
  <c r="BG63" i="12" s="1"/>
  <c r="BJ52" i="12"/>
  <c r="BJ53" i="12" s="1"/>
  <c r="BH61" i="12"/>
  <c r="BH62" i="12"/>
  <c r="BH67" i="12" s="1"/>
  <c r="BG68" i="12"/>
  <c r="BI58" i="12"/>
  <c r="F18" i="12" s="1"/>
  <c r="BI65" i="12"/>
  <c r="BI60" i="12"/>
  <c r="BJ55" i="12"/>
  <c r="BJ56" i="12" s="1"/>
  <c r="BJ57" i="12" s="1"/>
  <c r="BK51" i="12"/>
  <c r="BK52" i="12" s="1"/>
  <c r="BK50" i="12"/>
  <c r="AT67" i="12"/>
  <c r="AU67" i="12"/>
  <c r="AR68" i="12"/>
  <c r="AV67" i="12"/>
  <c r="AL67" i="12"/>
  <c r="BF68" i="12"/>
  <c r="BF67" i="12"/>
  <c r="L67" i="12"/>
  <c r="L68" i="12"/>
  <c r="P67" i="12"/>
  <c r="P68" i="12"/>
  <c r="AG68" i="12"/>
  <c r="AG67" i="12"/>
  <c r="W67" i="12"/>
  <c r="W68" i="12"/>
  <c r="BA67" i="12"/>
  <c r="BA68" i="12"/>
  <c r="AC67" i="12"/>
  <c r="AC68" i="12"/>
  <c r="R67" i="12"/>
  <c r="R68" i="12"/>
  <c r="X68" i="12"/>
  <c r="X67" i="12"/>
  <c r="H67" i="12"/>
  <c r="H68" i="12"/>
  <c r="K67" i="12"/>
  <c r="K68" i="12"/>
  <c r="Q68" i="12"/>
  <c r="Q67" i="12"/>
  <c r="AH68" i="12"/>
  <c r="AH67" i="12"/>
  <c r="AK68" i="12"/>
  <c r="AK67" i="12"/>
  <c r="J68" i="12"/>
  <c r="J67" i="12"/>
  <c r="S68" i="12"/>
  <c r="S67" i="12"/>
  <c r="T68" i="12"/>
  <c r="T67" i="12"/>
  <c r="BD68" i="12"/>
  <c r="BD67" i="12"/>
  <c r="Y67" i="12"/>
  <c r="Y68" i="12"/>
  <c r="AB67" i="12"/>
  <c r="AB68" i="12"/>
  <c r="AJ67" i="12"/>
  <c r="AJ68" i="12"/>
  <c r="AA68" i="12"/>
  <c r="AA67" i="12"/>
  <c r="AS67" i="12"/>
  <c r="AS68" i="12"/>
  <c r="AI68" i="12"/>
  <c r="AI67" i="12"/>
  <c r="O67" i="12"/>
  <c r="O68" i="12"/>
  <c r="I67" i="12"/>
  <c r="I68" i="12"/>
  <c r="Z68" i="12"/>
  <c r="Z67" i="12"/>
  <c r="BL48" i="12"/>
  <c r="BK49" i="12"/>
  <c r="BH63" i="12" l="1"/>
  <c r="BI62" i="12"/>
  <c r="BI68" i="12" s="1"/>
  <c r="BI61" i="12"/>
  <c r="BH68" i="12"/>
  <c r="BJ58" i="12"/>
  <c r="F19" i="12" s="1"/>
  <c r="BJ65" i="12"/>
  <c r="BJ60" i="12"/>
  <c r="BK55" i="12"/>
  <c r="BK56" i="12" s="1"/>
  <c r="BK57" i="12" s="1"/>
  <c r="BL51" i="12"/>
  <c r="BL50" i="12"/>
  <c r="BK53" i="12"/>
  <c r="H70" i="12"/>
  <c r="H71" i="12"/>
  <c r="BM48" i="12"/>
  <c r="BL49" i="12"/>
  <c r="BL52" i="12" l="1"/>
  <c r="BL53" i="12" s="1"/>
  <c r="BI63" i="12"/>
  <c r="BI67" i="12"/>
  <c r="BJ61" i="12"/>
  <c r="BJ62" i="12"/>
  <c r="BK58" i="12"/>
  <c r="F20" i="12" s="1"/>
  <c r="BK65" i="12"/>
  <c r="BK60" i="12"/>
  <c r="BL55" i="12"/>
  <c r="BL56" i="12" s="1"/>
  <c r="BL57" i="12" s="1"/>
  <c r="BM51" i="12"/>
  <c r="BM50" i="12"/>
  <c r="I70" i="12"/>
  <c r="I71" i="12"/>
  <c r="BM49" i="12"/>
  <c r="BN48" i="12"/>
  <c r="BM52" i="12" l="1"/>
  <c r="BM53" i="12" s="1"/>
  <c r="BJ63" i="12"/>
  <c r="BJ68" i="12"/>
  <c r="BK61" i="12"/>
  <c r="BK62" i="12"/>
  <c r="BJ67" i="12"/>
  <c r="BL58" i="12"/>
  <c r="F21" i="12" s="1"/>
  <c r="BL65" i="12"/>
  <c r="BL60" i="12"/>
  <c r="BM55" i="12"/>
  <c r="BM56" i="12" s="1"/>
  <c r="BM57" i="12" s="1"/>
  <c r="BN51" i="12"/>
  <c r="BN50" i="12"/>
  <c r="J71" i="12"/>
  <c r="J70" i="12"/>
  <c r="BN49" i="12"/>
  <c r="BN55" i="12" l="1"/>
  <c r="BN56" i="12" s="1"/>
  <c r="X21" i="12"/>
  <c r="BN52" i="12"/>
  <c r="BN53" i="12" s="1"/>
  <c r="BK63" i="12"/>
  <c r="BK67" i="12"/>
  <c r="BL61" i="12"/>
  <c r="BL62" i="12"/>
  <c r="BM58" i="12"/>
  <c r="F22" i="12" s="1"/>
  <c r="BM65" i="12"/>
  <c r="BM60" i="12"/>
  <c r="BK68" i="12"/>
  <c r="K70" i="12"/>
  <c r="K71" i="12"/>
  <c r="BL63" i="12" l="1"/>
  <c r="BL68" i="12"/>
  <c r="BM61" i="12"/>
  <c r="BM62" i="12"/>
  <c r="BM68" i="12" s="1"/>
  <c r="BN57" i="12"/>
  <c r="BN60" i="12" s="1"/>
  <c r="BL67" i="12"/>
  <c r="L71" i="12"/>
  <c r="L70" i="12"/>
  <c r="BM63" i="12" l="1"/>
  <c r="F25" i="12"/>
  <c r="F26" i="12" s="1"/>
  <c r="BN61" i="12"/>
  <c r="BN62" i="12"/>
  <c r="BN68" i="12" s="1"/>
  <c r="BN65" i="12"/>
  <c r="A37" i="12"/>
  <c r="BN58" i="12"/>
  <c r="F23" i="12" s="1"/>
  <c r="BM67" i="12"/>
  <c r="M70" i="12"/>
  <c r="M71" i="12"/>
  <c r="BN63" i="12" l="1"/>
  <c r="BN67" i="12"/>
  <c r="N71" i="12"/>
  <c r="N70" i="12"/>
  <c r="O71" i="12" l="1"/>
  <c r="O70" i="12"/>
  <c r="P70" i="12" l="1"/>
  <c r="P71" i="12"/>
  <c r="Q70" i="12" l="1"/>
  <c r="Q71" i="12"/>
  <c r="B29" i="12" l="1"/>
  <c r="R70" i="12"/>
  <c r="R71" i="12"/>
  <c r="S71" i="12" l="1"/>
  <c r="S70" i="12"/>
  <c r="T70" i="12" l="1"/>
  <c r="T71" i="12"/>
  <c r="U70" i="12" l="1"/>
  <c r="U71" i="12"/>
  <c r="V70" i="12" l="1"/>
  <c r="V71" i="12"/>
  <c r="W70" i="12" l="1"/>
  <c r="W71" i="12"/>
  <c r="X70" i="12" l="1"/>
  <c r="X71" i="12"/>
  <c r="Y70" i="12" l="1"/>
  <c r="Y71" i="12"/>
  <c r="Z71" i="12" l="1"/>
  <c r="Z70" i="12"/>
  <c r="AA71" i="12" l="1"/>
  <c r="AA70" i="12"/>
  <c r="AB71" i="12" l="1"/>
  <c r="AB70" i="12"/>
  <c r="AC71" i="12" l="1"/>
  <c r="AC70" i="12"/>
  <c r="B30" i="12" l="1"/>
  <c r="AD71" i="12"/>
  <c r="AD70" i="12"/>
  <c r="AE70" i="12" l="1"/>
  <c r="AE71" i="12"/>
  <c r="AF71" i="12" l="1"/>
  <c r="AF70" i="12"/>
  <c r="AG70" i="12" l="1"/>
  <c r="AG71" i="12"/>
  <c r="AH70" i="12" l="1"/>
  <c r="AH71" i="12"/>
  <c r="AI71" i="12" l="1"/>
  <c r="AI70" i="12"/>
  <c r="AJ71" i="12" l="1"/>
  <c r="AJ70" i="12"/>
  <c r="AK70" i="12" l="1"/>
  <c r="AK71" i="12"/>
  <c r="AL70" i="12" l="1"/>
  <c r="AL71" i="12"/>
  <c r="AM70" i="12" l="1"/>
  <c r="AM71" i="12"/>
  <c r="AN71" i="12" l="1"/>
  <c r="AN70" i="12"/>
  <c r="AO71" i="12" l="1"/>
  <c r="AO70" i="12"/>
  <c r="B31" i="12" l="1"/>
  <c r="AP70" i="12"/>
  <c r="AP71" i="12"/>
  <c r="AQ71" i="12" l="1"/>
  <c r="AQ70" i="12"/>
  <c r="AR70" i="12" l="1"/>
  <c r="AR71" i="12"/>
  <c r="AS70" i="12" l="1"/>
  <c r="AS71" i="12"/>
  <c r="AT70" i="12" l="1"/>
  <c r="AT71" i="12"/>
  <c r="AU70" i="12" l="1"/>
  <c r="AU71" i="12"/>
  <c r="AV70" i="12" l="1"/>
  <c r="AV71" i="12"/>
  <c r="AW70" i="12" l="1"/>
  <c r="AW71" i="12"/>
  <c r="AX70" i="12" l="1"/>
  <c r="AX71" i="12"/>
  <c r="AY71" i="12" l="1"/>
  <c r="AY70" i="12"/>
  <c r="AZ70" i="12" l="1"/>
  <c r="AZ71" i="12"/>
  <c r="BA71" i="12" l="1"/>
  <c r="BA70" i="12"/>
  <c r="BB70" i="12" l="1"/>
  <c r="BB71" i="12"/>
  <c r="B32" i="12"/>
  <c r="BC71" i="12" l="1"/>
  <c r="BC70" i="12"/>
  <c r="BD71" i="12" l="1"/>
  <c r="BD70" i="12"/>
  <c r="BE71" i="12" l="1"/>
  <c r="BE70" i="12"/>
  <c r="BF71" i="12" l="1"/>
  <c r="BF70" i="12"/>
  <c r="BG71" i="12" l="1"/>
  <c r="BG70" i="12"/>
  <c r="BH70" i="12" l="1"/>
  <c r="BH71" i="12"/>
  <c r="BI70" i="12" l="1"/>
  <c r="BI71" i="12"/>
  <c r="BJ70" i="12" l="1"/>
  <c r="BJ71" i="12"/>
  <c r="BK71" i="12" l="1"/>
  <c r="BK70" i="12"/>
  <c r="BL71" i="12" l="1"/>
  <c r="BL70" i="12"/>
  <c r="BM71" i="12" l="1"/>
  <c r="BM70" i="12"/>
  <c r="AC21" i="12" l="1"/>
  <c r="BN71" i="12"/>
  <c r="BN70" i="12"/>
  <c r="B33" i="12"/>
  <c r="A40" i="12" s="1"/>
  <c r="B34" i="12" l="1"/>
  <c r="A44" i="12" s="1"/>
  <c r="A43" i="12"/>
  <c r="A41" i="12"/>
  <c r="A4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tc={742C06B2-2DC9-417D-AB6A-0EB537DC25BA}</author>
    <author>tc={A97746E6-A501-473B-AA6A-AC127C562C28}</author>
  </authors>
  <commentList>
    <comment ref="O10" authorId="0" shapeId="0" xr:uid="{742C06B2-2DC9-417D-AB6A-0EB537DC25B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Prévision de la BDF à fin déc. 2023</t>
      </text>
    </comment>
    <comment ref="O11" authorId="1" shapeId="0" xr:uid="{A97746E6-A501-473B-AA6A-AC127C562C2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Prévision BDF (déc 23)</t>
      </text>
    </comment>
  </commentList>
</comments>
</file>

<file path=xl/sharedStrings.xml><?xml version="1.0" encoding="utf-8"?>
<sst xmlns="http://schemas.openxmlformats.org/spreadsheetml/2006/main" count="1432" uniqueCount="258">
  <si>
    <t>Janv</t>
  </si>
  <si>
    <t>Fev</t>
  </si>
  <si>
    <t>Mars</t>
  </si>
  <si>
    <t>Avril</t>
  </si>
  <si>
    <t>Mai</t>
  </si>
  <si>
    <t>Juin</t>
  </si>
  <si>
    <t>Juil</t>
  </si>
  <si>
    <t>Août</t>
  </si>
  <si>
    <t>Sept</t>
  </si>
  <si>
    <t>Oct</t>
  </si>
  <si>
    <t>Nov</t>
  </si>
  <si>
    <t>Dec</t>
  </si>
  <si>
    <t>Inflation</t>
  </si>
  <si>
    <t>En base 100</t>
  </si>
  <si>
    <t>Evol. mensuel en %</t>
  </si>
  <si>
    <t>Salaires</t>
  </si>
  <si>
    <t>Gain / Perte</t>
  </si>
  <si>
    <t>Indice en base 100</t>
  </si>
  <si>
    <t>Zone blanche graphique</t>
  </si>
  <si>
    <t>Positif</t>
  </si>
  <si>
    <t>Négatif</t>
  </si>
  <si>
    <t>en €</t>
  </si>
  <si>
    <t>Gain / perte de pouvoir d'achat cumulé</t>
  </si>
  <si>
    <t>Gain / Perte de pouvoir d'achat mensuel</t>
  </si>
  <si>
    <t>Evolution comparée des salaires et de l'inflation</t>
  </si>
  <si>
    <t>Début d'année de référence :</t>
  </si>
  <si>
    <t>En euros par mois</t>
  </si>
  <si>
    <t>Gain/perte cumulé en euros</t>
  </si>
  <si>
    <t>Gain/perte cumulé</t>
  </si>
  <si>
    <t>Augmentation en moyenne annuelle :</t>
  </si>
  <si>
    <t>Salaire annuel moyen</t>
  </si>
  <si>
    <t>TOTAL :</t>
  </si>
  <si>
    <t>ainsi, qu'un supplément d'augmentation de :</t>
  </si>
  <si>
    <t>Coefficient</t>
  </si>
  <si>
    <t>Ouvriers</t>
  </si>
  <si>
    <t>Convention collective</t>
  </si>
  <si>
    <t>Niveau</t>
  </si>
  <si>
    <t>Catégorie</t>
  </si>
  <si>
    <t>Janv.</t>
  </si>
  <si>
    <t>Fév.</t>
  </si>
  <si>
    <t>Juil.</t>
  </si>
  <si>
    <t>Sept.</t>
  </si>
  <si>
    <t>Oct.</t>
  </si>
  <si>
    <t>Nov.</t>
  </si>
  <si>
    <t>Déc.</t>
  </si>
  <si>
    <t>Salaire par</t>
  </si>
  <si>
    <t>Mois</t>
  </si>
  <si>
    <t>Année</t>
  </si>
  <si>
    <t>Onglet</t>
  </si>
  <si>
    <t>CC1</t>
  </si>
  <si>
    <t>CC2</t>
  </si>
  <si>
    <t>CC3</t>
  </si>
  <si>
    <t>CC4</t>
  </si>
  <si>
    <t>Indice des prix à la consommation</t>
  </si>
  <si>
    <t>Moyenne annuelle</t>
  </si>
  <si>
    <t>Evolution</t>
  </si>
  <si>
    <t>Indice des prix à la consommation harmonisé</t>
  </si>
  <si>
    <t>CC5</t>
  </si>
  <si>
    <t>CC6</t>
  </si>
  <si>
    <t>CC7</t>
  </si>
  <si>
    <t>CC8</t>
  </si>
  <si>
    <t>CC9</t>
  </si>
  <si>
    <t>CC10</t>
  </si>
  <si>
    <t>CC11</t>
  </si>
  <si>
    <t>CC12</t>
  </si>
  <si>
    <t>CC13</t>
  </si>
  <si>
    <t>CC14</t>
  </si>
  <si>
    <t>CC15</t>
  </si>
  <si>
    <t>1</t>
  </si>
  <si>
    <t>Classe</t>
  </si>
  <si>
    <t>8</t>
  </si>
  <si>
    <t>9</t>
  </si>
  <si>
    <t>10</t>
  </si>
  <si>
    <t>TAM</t>
  </si>
  <si>
    <t>Cadres</t>
  </si>
  <si>
    <t>Employé</t>
  </si>
  <si>
    <t>Cadre</t>
  </si>
  <si>
    <t>2</t>
  </si>
  <si>
    <t>3</t>
  </si>
  <si>
    <t>4</t>
  </si>
  <si>
    <t>Echelon</t>
  </si>
  <si>
    <t>Indice IPC</t>
  </si>
  <si>
    <t>Indice IPCH</t>
  </si>
  <si>
    <t>Indicateur inflation :</t>
  </si>
  <si>
    <t>Convention collective :</t>
  </si>
  <si>
    <t>Echelon / Coeff. :</t>
  </si>
  <si>
    <t>Liste des coeff./Echelon/niveau de la convention collective sélectionnée dans le simulateur</t>
  </si>
  <si>
    <t>Nom Convention Collective 15</t>
  </si>
  <si>
    <t>Recap des augmentations obtenues sur les 5 dernières années :</t>
  </si>
  <si>
    <t>SIMULATEUR DE POUVOIR D'ACHAT</t>
  </si>
  <si>
    <t>5</t>
  </si>
  <si>
    <t>6</t>
  </si>
  <si>
    <t>7</t>
  </si>
  <si>
    <t>11</t>
  </si>
  <si>
    <t>12</t>
  </si>
  <si>
    <t>Gain/perte de pouvoir d'achat sur les 5 dernières années :</t>
  </si>
  <si>
    <t>Catégorie :</t>
  </si>
  <si>
    <t>Niveau :</t>
  </si>
  <si>
    <t>1-1</t>
  </si>
  <si>
    <t>1-2</t>
  </si>
  <si>
    <t>2-1</t>
  </si>
  <si>
    <t>2-2</t>
  </si>
  <si>
    <t>2-3</t>
  </si>
  <si>
    <t>3-1</t>
  </si>
  <si>
    <t>3-2</t>
  </si>
  <si>
    <t>3-3</t>
  </si>
  <si>
    <t>4-1</t>
  </si>
  <si>
    <t>4-2</t>
  </si>
  <si>
    <t>4-3</t>
  </si>
  <si>
    <t>5-1</t>
  </si>
  <si>
    <t>5-2</t>
  </si>
  <si>
    <t>5-3</t>
  </si>
  <si>
    <t>Lien CCN</t>
  </si>
  <si>
    <t>Ouvriers / Employés</t>
  </si>
  <si>
    <t>140</t>
  </si>
  <si>
    <t>150</t>
  </si>
  <si>
    <t>160</t>
  </si>
  <si>
    <t>170</t>
  </si>
  <si>
    <t>180</t>
  </si>
  <si>
    <t>190</t>
  </si>
  <si>
    <t>205</t>
  </si>
  <si>
    <t>215</t>
  </si>
  <si>
    <t>225</t>
  </si>
  <si>
    <t>235</t>
  </si>
  <si>
    <t>245</t>
  </si>
  <si>
    <t>255</t>
  </si>
  <si>
    <t>270</t>
  </si>
  <si>
    <t>290</t>
  </si>
  <si>
    <t>310</t>
  </si>
  <si>
    <t>335</t>
  </si>
  <si>
    <t>185</t>
  </si>
  <si>
    <t>210</t>
  </si>
  <si>
    <t>230</t>
  </si>
  <si>
    <t>250</t>
  </si>
  <si>
    <t>330</t>
  </si>
  <si>
    <t>350</t>
  </si>
  <si>
    <t>380</t>
  </si>
  <si>
    <t>400</t>
  </si>
  <si>
    <t>600</t>
  </si>
  <si>
    <t>1-3</t>
  </si>
  <si>
    <t>125</t>
  </si>
  <si>
    <t>135</t>
  </si>
  <si>
    <t>145</t>
  </si>
  <si>
    <t>155</t>
  </si>
  <si>
    <t>165</t>
  </si>
  <si>
    <t>175</t>
  </si>
  <si>
    <t>195</t>
  </si>
  <si>
    <t>265</t>
  </si>
  <si>
    <t>275</t>
  </si>
  <si>
    <t>285</t>
  </si>
  <si>
    <t>295</t>
  </si>
  <si>
    <t>305</t>
  </si>
  <si>
    <t>315</t>
  </si>
  <si>
    <t>325</t>
  </si>
  <si>
    <t>345</t>
  </si>
  <si>
    <t>O/E</t>
  </si>
  <si>
    <t>OE1</t>
  </si>
  <si>
    <t>IPCH</t>
  </si>
  <si>
    <t>Conserveries coopératives et SICA</t>
  </si>
  <si>
    <t>A</t>
  </si>
  <si>
    <t>A-1</t>
  </si>
  <si>
    <t>a-2</t>
  </si>
  <si>
    <t>b-1</t>
  </si>
  <si>
    <t>b-2</t>
  </si>
  <si>
    <t>c-1</t>
  </si>
  <si>
    <t>c-2</t>
  </si>
  <si>
    <t>c3</t>
  </si>
  <si>
    <t>c4</t>
  </si>
  <si>
    <t>d-1</t>
  </si>
  <si>
    <t>OE/TAM</t>
  </si>
  <si>
    <t>d-2</t>
  </si>
  <si>
    <t>d-3</t>
  </si>
  <si>
    <t>d-4</t>
  </si>
  <si>
    <t>e-1</t>
  </si>
  <si>
    <t>e-2</t>
  </si>
  <si>
    <t>e-3</t>
  </si>
  <si>
    <t>e-4</t>
  </si>
  <si>
    <t>f</t>
  </si>
  <si>
    <t>g</t>
  </si>
  <si>
    <t>B</t>
  </si>
  <si>
    <t>C</t>
  </si>
  <si>
    <t>D</t>
  </si>
  <si>
    <t>E</t>
  </si>
  <si>
    <t>F</t>
  </si>
  <si>
    <t>G</t>
  </si>
  <si>
    <t>Négoce Produits du Sol</t>
  </si>
  <si>
    <t>115</t>
  </si>
  <si>
    <t>120</t>
  </si>
  <si>
    <t>200</t>
  </si>
  <si>
    <t>220</t>
  </si>
  <si>
    <t>240</t>
  </si>
  <si>
    <t>13</t>
  </si>
  <si>
    <t>14</t>
  </si>
  <si>
    <t>260</t>
  </si>
  <si>
    <t>15</t>
  </si>
  <si>
    <t>16</t>
  </si>
  <si>
    <t>17</t>
  </si>
  <si>
    <t>340</t>
  </si>
  <si>
    <t>425</t>
  </si>
  <si>
    <t>430</t>
  </si>
  <si>
    <t>450</t>
  </si>
  <si>
    <t>460</t>
  </si>
  <si>
    <t>470</t>
  </si>
  <si>
    <t>495</t>
  </si>
  <si>
    <t>520</t>
  </si>
  <si>
    <t>540</t>
  </si>
  <si>
    <t>560</t>
  </si>
  <si>
    <t>580</t>
  </si>
  <si>
    <t>620</t>
  </si>
  <si>
    <t>680</t>
  </si>
  <si>
    <t>O/E qualifiés</t>
  </si>
  <si>
    <t>O/E hautement qualifiés</t>
  </si>
  <si>
    <t>OE - I</t>
  </si>
  <si>
    <t>OE - II</t>
  </si>
  <si>
    <t>OE - III</t>
  </si>
  <si>
    <t>TAM - I</t>
  </si>
  <si>
    <t>TAM - II</t>
  </si>
  <si>
    <t>TAM - III</t>
  </si>
  <si>
    <t>TAM &amp; Cadres</t>
  </si>
  <si>
    <t>TAM - III &amp; Cadres - I</t>
  </si>
  <si>
    <t>Cadres - II</t>
  </si>
  <si>
    <t>Cadres - III</t>
  </si>
  <si>
    <t>130</t>
  </si>
  <si>
    <t>280</t>
  </si>
  <si>
    <t>300</t>
  </si>
  <si>
    <t>320</t>
  </si>
  <si>
    <t>700</t>
  </si>
  <si>
    <t>Ovriers / Employés</t>
  </si>
  <si>
    <t>410</t>
  </si>
  <si>
    <t>440</t>
  </si>
  <si>
    <t>500</t>
  </si>
  <si>
    <t>550</t>
  </si>
  <si>
    <t>610</t>
  </si>
  <si>
    <t>720</t>
  </si>
  <si>
    <t>840</t>
  </si>
  <si>
    <t>Employés</t>
  </si>
  <si>
    <t>Nom Convention collective 7</t>
  </si>
  <si>
    <t>Nom Convention collective 14</t>
  </si>
  <si>
    <t>Nom Convention collective 8</t>
  </si>
  <si>
    <t>Nom Convention collective 9</t>
  </si>
  <si>
    <t>Nom Convention collective 10</t>
  </si>
  <si>
    <t>Nom Convention collective 11</t>
  </si>
  <si>
    <t>Nom Convention collective 12</t>
  </si>
  <si>
    <t>Nom Convention collective 13</t>
  </si>
  <si>
    <t>Hôtels, cafés restaurants (HCR)</t>
  </si>
  <si>
    <t>I</t>
  </si>
  <si>
    <t>II</t>
  </si>
  <si>
    <t>III</t>
  </si>
  <si>
    <t>IV</t>
  </si>
  <si>
    <t>V</t>
  </si>
  <si>
    <t>Heures</t>
  </si>
  <si>
    <t>Mensuels</t>
  </si>
  <si>
    <t>Horaires</t>
  </si>
  <si>
    <t>Hebdo</t>
  </si>
  <si>
    <t>Nom Convention collective 5</t>
  </si>
  <si>
    <t>Nom Convention collective 6</t>
  </si>
  <si>
    <t>Nom Convention collective 4</t>
  </si>
  <si>
    <t>Maitrise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</si>
</sst>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m\-yy;@"/>
    <numFmt numFmtId="165" formatCode="0\ %"/>
    <numFmt numFmtId="166" formatCode="\+0.0%;\-0.0%"/>
    <numFmt numFmtId="167" formatCode="#,##0\ &quot;€&quot;"/>
    <numFmt numFmtId="168" formatCode="\+#,##0\ &quot;€&quot;;\-#,##0\ &quot;€&quot;"/>
    <numFmt numFmtId="169" formatCode="\+0.0%;\-0.0%;"/>
    <numFmt numFmtId="170" formatCode="\+0.00%;\-0.00%"/>
    <numFmt numFmtId="171" formatCode="#,##0.0"/>
  </numFmts>
  <fonts count="4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  <font>
      <sz val="8"/>
      <name val="Arial"/>
      <family val="2"/>
    </font>
    <font>
      <sz val="10"/>
      <name val="Arial"/>
      <family val="2"/>
      <charset val="1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sz val="7"/>
      <color theme="0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b/>
      <sz val="7"/>
      <color theme="0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5" tint="-0.249977111117893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name val="Calibri"/>
      <family val="2"/>
      <scheme val="minor"/>
    </font>
    <font>
      <sz val="6"/>
      <name val="Arial"/>
      <family val="2"/>
    </font>
    <font>
      <b/>
      <sz val="6"/>
      <color theme="5" tint="-0.249977111117893"/>
      <name val="Arial"/>
      <family val="2"/>
    </font>
    <font>
      <b/>
      <i/>
      <sz val="8"/>
      <name val="Arial"/>
      <family val="2"/>
    </font>
    <font>
      <i/>
      <sz val="8"/>
      <color theme="0"/>
      <name val="Arial"/>
      <family val="2"/>
    </font>
    <font>
      <sz val="11"/>
      <color theme="1"/>
      <name val="Arial"/>
      <family val="2"/>
    </font>
    <font>
      <b/>
      <u/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b/>
      <sz val="8"/>
      <color rgb="FF00B050"/>
      <name val="Arial"/>
      <family val="2"/>
    </font>
    <font>
      <b/>
      <sz val="6"/>
      <color theme="5"/>
      <name val="Arial"/>
      <family val="2"/>
    </font>
    <font>
      <b/>
      <i/>
      <sz val="8"/>
      <color rgb="FFC00000"/>
      <name val="Arial"/>
      <family val="2"/>
    </font>
    <font>
      <b/>
      <sz val="9"/>
      <color theme="9" tint="-0.249977111117893"/>
      <name val="Arial"/>
      <family val="2"/>
    </font>
    <font>
      <sz val="9"/>
      <color theme="1"/>
      <name val="Arial"/>
      <family val="2"/>
    </font>
    <font>
      <b/>
      <sz val="9"/>
      <color theme="5" tint="-0.249977111117893"/>
      <name val="Arial"/>
      <family val="2"/>
    </font>
    <font>
      <b/>
      <sz val="8"/>
      <color theme="5"/>
      <name val="Arial"/>
      <family val="2"/>
    </font>
    <font>
      <b/>
      <sz val="12"/>
      <color rgb="FFC00000"/>
      <name val="Arial"/>
      <family val="2"/>
    </font>
    <font>
      <b/>
      <sz val="8"/>
      <color rgb="FFC00000"/>
      <name val="Arial"/>
      <family val="2"/>
    </font>
    <font>
      <b/>
      <sz val="6"/>
      <color rgb="FFC0000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9" tint="-0.249977111117893"/>
      <name val="Calibri"/>
      <family val="2"/>
      <scheme val="minor"/>
    </font>
    <font>
      <b/>
      <sz val="6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8"/>
      <color rgb="FFFF0000"/>
      <name val="Arial"/>
      <family val="2"/>
    </font>
    <font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9" tint="0.39994506668294322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7">
    <xf numFmtId="0" fontId="0" fillId="0" borderId="0"/>
    <xf numFmtId="0" fontId="2" fillId="0" borderId="0"/>
    <xf numFmtId="165" fontId="2" fillId="0" borderId="0" applyBorder="0" applyProtection="0"/>
    <xf numFmtId="0" fontId="5" fillId="0" borderId="0"/>
    <xf numFmtId="0" fontId="2" fillId="0" borderId="0"/>
    <xf numFmtId="9" fontId="19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3" fillId="0" borderId="0" xfId="1" applyFont="1"/>
    <xf numFmtId="0" fontId="3" fillId="0" borderId="0" xfId="1" applyFont="1" applyProtection="1">
      <protection locked="0"/>
    </xf>
    <xf numFmtId="0" fontId="2" fillId="0" borderId="0" xfId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7" fontId="1" fillId="2" borderId="0" xfId="0" applyNumberFormat="1" applyFont="1" applyFill="1" applyAlignment="1">
      <alignment horizontal="center" vertical="center"/>
    </xf>
    <xf numFmtId="17" fontId="1" fillId="3" borderId="0" xfId="0" applyNumberFormat="1" applyFont="1" applyFill="1" applyAlignment="1">
      <alignment horizontal="center" vertical="center"/>
    </xf>
    <xf numFmtId="17" fontId="1" fillId="4" borderId="0" xfId="0" applyNumberFormat="1" applyFont="1" applyFill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" fillId="7" borderId="0" xfId="0" applyFont="1" applyFill="1" applyAlignment="1">
      <alignment horizontal="center" vertical="center"/>
    </xf>
    <xf numFmtId="166" fontId="9" fillId="7" borderId="0" xfId="0" applyNumberFormat="1" applyFont="1" applyFill="1" applyAlignment="1">
      <alignment horizontal="center" vertical="center"/>
    </xf>
    <xf numFmtId="166" fontId="9" fillId="8" borderId="0" xfId="0" applyNumberFormat="1" applyFont="1" applyFill="1" applyAlignment="1">
      <alignment horizontal="center" vertical="center"/>
    </xf>
    <xf numFmtId="166" fontId="9" fillId="9" borderId="0" xfId="0" applyNumberFormat="1" applyFont="1" applyFill="1" applyAlignment="1">
      <alignment horizontal="center" vertical="center"/>
    </xf>
    <xf numFmtId="4" fontId="1" fillId="7" borderId="0" xfId="0" applyNumberFormat="1" applyFont="1" applyFill="1" applyAlignment="1">
      <alignment horizontal="center" vertical="center"/>
    </xf>
    <xf numFmtId="4" fontId="1" fillId="8" borderId="0" xfId="0" applyNumberFormat="1" applyFont="1" applyFill="1" applyAlignment="1">
      <alignment horizontal="center" vertical="center"/>
    </xf>
    <xf numFmtId="4" fontId="1" fillId="9" borderId="0" xfId="0" applyNumberFormat="1" applyFont="1" applyFill="1" applyAlignment="1">
      <alignment horizontal="center" vertical="center"/>
    </xf>
    <xf numFmtId="0" fontId="1" fillId="9" borderId="0" xfId="0" applyFont="1" applyFill="1"/>
    <xf numFmtId="0" fontId="7" fillId="10" borderId="0" xfId="0" applyFont="1" applyFill="1"/>
    <xf numFmtId="0" fontId="11" fillId="10" borderId="0" xfId="0" applyFont="1" applyFill="1"/>
    <xf numFmtId="0" fontId="12" fillId="9" borderId="0" xfId="0" applyFont="1" applyFill="1"/>
    <xf numFmtId="166" fontId="13" fillId="7" borderId="0" xfId="0" applyNumberFormat="1" applyFont="1" applyFill="1" applyAlignment="1">
      <alignment horizontal="center" vertical="center"/>
    </xf>
    <xf numFmtId="166" fontId="13" fillId="8" borderId="0" xfId="0" applyNumberFormat="1" applyFont="1" applyFill="1" applyAlignment="1">
      <alignment horizontal="center" vertical="center"/>
    </xf>
    <xf numFmtId="166" fontId="13" fillId="9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10" borderId="0" xfId="0" applyFont="1" applyFill="1"/>
    <xf numFmtId="168" fontId="12" fillId="7" borderId="0" xfId="0" applyNumberFormat="1" applyFont="1" applyFill="1" applyAlignment="1">
      <alignment horizontal="center" vertical="center"/>
    </xf>
    <xf numFmtId="168" fontId="12" fillId="8" borderId="0" xfId="0" applyNumberFormat="1" applyFont="1" applyFill="1" applyAlignment="1">
      <alignment horizontal="center" vertical="center"/>
    </xf>
    <xf numFmtId="168" fontId="12" fillId="9" borderId="0" xfId="0" applyNumberFormat="1" applyFont="1" applyFill="1" applyAlignment="1">
      <alignment horizontal="center" vertical="center"/>
    </xf>
    <xf numFmtId="4" fontId="1" fillId="11" borderId="0" xfId="0" applyNumberFormat="1" applyFont="1" applyFill="1" applyAlignment="1">
      <alignment horizontal="center" vertical="center"/>
    </xf>
    <xf numFmtId="166" fontId="13" fillId="11" borderId="0" xfId="0" applyNumberFormat="1" applyFont="1" applyFill="1" applyAlignment="1">
      <alignment horizontal="center" vertical="center"/>
    </xf>
    <xf numFmtId="168" fontId="12" fillId="11" borderId="0" xfId="0" applyNumberFormat="1" applyFont="1" applyFill="1" applyAlignment="1">
      <alignment horizontal="center" vertical="center"/>
    </xf>
    <xf numFmtId="166" fontId="9" fillId="11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7" fontId="1" fillId="6" borderId="0" xfId="0" applyNumberFormat="1" applyFont="1" applyFill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0" fillId="0" borderId="0" xfId="0" applyFont="1"/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8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left" vertical="center"/>
    </xf>
    <xf numFmtId="168" fontId="16" fillId="0" borderId="0" xfId="0" applyNumberFormat="1" applyFont="1" applyAlignment="1">
      <alignment horizontal="center" vertical="center"/>
    </xf>
    <xf numFmtId="0" fontId="7" fillId="10" borderId="0" xfId="0" applyFont="1" applyFill="1" applyAlignment="1">
      <alignment horizontal="left" wrapText="1"/>
    </xf>
    <xf numFmtId="0" fontId="17" fillId="13" borderId="0" xfId="0" applyFont="1" applyFill="1"/>
    <xf numFmtId="166" fontId="8" fillId="9" borderId="2" xfId="0" applyNumberFormat="1" applyFont="1" applyFill="1" applyBorder="1" applyAlignment="1">
      <alignment horizontal="center" vertical="center"/>
    </xf>
    <xf numFmtId="167" fontId="8" fillId="9" borderId="2" xfId="0" applyNumberFormat="1" applyFont="1" applyFill="1" applyBorder="1" applyAlignment="1">
      <alignment horizontal="center" vertical="center"/>
    </xf>
    <xf numFmtId="166" fontId="8" fillId="14" borderId="2" xfId="0" applyNumberFormat="1" applyFont="1" applyFill="1" applyBorder="1" applyAlignment="1">
      <alignment horizontal="center" vertical="center"/>
    </xf>
    <xf numFmtId="0" fontId="8" fillId="9" borderId="0" xfId="0" applyFont="1" applyFill="1"/>
    <xf numFmtId="0" fontId="8" fillId="0" borderId="0" xfId="0" applyFont="1" applyAlignment="1">
      <alignment horizontal="center"/>
    </xf>
    <xf numFmtId="0" fontId="18" fillId="0" borderId="0" xfId="0" applyFont="1"/>
    <xf numFmtId="0" fontId="18" fillId="7" borderId="0" xfId="0" applyFont="1" applyFill="1"/>
    <xf numFmtId="168" fontId="13" fillId="7" borderId="0" xfId="0" applyNumberFormat="1" applyFont="1" applyFill="1" applyAlignment="1">
      <alignment horizontal="center" vertical="center"/>
    </xf>
    <xf numFmtId="0" fontId="8" fillId="8" borderId="0" xfId="0" applyFont="1" applyFill="1"/>
    <xf numFmtId="168" fontId="16" fillId="8" borderId="0" xfId="0" applyNumberFormat="1" applyFont="1" applyFill="1" applyAlignment="1">
      <alignment horizontal="center" vertical="center"/>
    </xf>
    <xf numFmtId="170" fontId="8" fillId="9" borderId="2" xfId="0" applyNumberFormat="1" applyFont="1" applyFill="1" applyBorder="1" applyAlignment="1">
      <alignment horizontal="center" vertical="center"/>
    </xf>
    <xf numFmtId="0" fontId="4" fillId="0" borderId="0" xfId="1" applyFont="1"/>
    <xf numFmtId="0" fontId="4" fillId="0" borderId="0" xfId="1" applyFont="1" applyProtection="1">
      <protection locked="0"/>
    </xf>
    <xf numFmtId="164" fontId="6" fillId="0" borderId="0" xfId="1" applyNumberFormat="1" applyFont="1" applyAlignment="1">
      <alignment vertical="center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4" fontId="6" fillId="5" borderId="4" xfId="1" applyNumberFormat="1" applyFont="1" applyFill="1" applyBorder="1" applyAlignment="1">
      <alignment horizontal="center" vertical="center" wrapText="1"/>
    </xf>
    <xf numFmtId="164" fontId="7" fillId="11" borderId="0" xfId="1" applyNumberFormat="1" applyFont="1" applyFill="1" applyAlignment="1">
      <alignment horizontal="left" vertical="center"/>
    </xf>
    <xf numFmtId="164" fontId="6" fillId="11" borderId="0" xfId="1" applyNumberFormat="1" applyFont="1" applyFill="1" applyAlignment="1">
      <alignment horizontal="left" vertical="center"/>
    </xf>
    <xf numFmtId="164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 wrapText="1"/>
    </xf>
    <xf numFmtId="0" fontId="6" fillId="0" borderId="0" xfId="1" applyFont="1" applyAlignment="1" applyProtection="1">
      <alignment horizontal="center"/>
      <protection locked="0"/>
    </xf>
    <xf numFmtId="49" fontId="7" fillId="12" borderId="0" xfId="1" applyNumberFormat="1" applyFont="1" applyFill="1" applyAlignment="1">
      <alignment horizontal="center" vertical="center"/>
    </xf>
    <xf numFmtId="49" fontId="7" fillId="12" borderId="0" xfId="1" applyNumberFormat="1" applyFont="1" applyFill="1" applyAlignment="1">
      <alignment horizontal="center" vertical="center" wrapText="1"/>
    </xf>
    <xf numFmtId="1" fontId="7" fillId="15" borderId="5" xfId="1" applyNumberFormat="1" applyFont="1" applyFill="1" applyBorder="1" applyAlignment="1">
      <alignment horizontal="center" vertical="center"/>
    </xf>
    <xf numFmtId="1" fontId="7" fillId="15" borderId="5" xfId="1" applyNumberFormat="1" applyFont="1" applyFill="1" applyBorder="1" applyAlignment="1" applyProtection="1">
      <alignment horizontal="center" vertical="center"/>
      <protection locked="0"/>
    </xf>
    <xf numFmtId="0" fontId="7" fillId="15" borderId="5" xfId="1" applyFont="1" applyFill="1" applyBorder="1" applyAlignment="1">
      <alignment horizontal="center" vertical="center" wrapText="1"/>
    </xf>
    <xf numFmtId="164" fontId="24" fillId="0" borderId="0" xfId="1" applyNumberFormat="1" applyFont="1" applyAlignment="1">
      <alignment horizontal="center"/>
    </xf>
    <xf numFmtId="0" fontId="24" fillId="0" borderId="0" xfId="1" applyFont="1" applyAlignment="1">
      <alignment horizontal="center" wrapText="1"/>
    </xf>
    <xf numFmtId="49" fontId="25" fillId="12" borderId="0" xfId="1" applyNumberFormat="1" applyFont="1" applyFill="1" applyAlignment="1">
      <alignment horizontal="center" vertical="center" wrapText="1"/>
    </xf>
    <xf numFmtId="0" fontId="24" fillId="0" borderId="0" xfId="1" applyFont="1" applyAlignment="1" applyProtection="1">
      <alignment horizontal="center"/>
      <protection locked="0"/>
    </xf>
    <xf numFmtId="3" fontId="22" fillId="13" borderId="5" xfId="1" applyNumberFormat="1" applyFont="1" applyFill="1" applyBorder="1" applyAlignment="1">
      <alignment horizontal="center" vertical="center"/>
    </xf>
    <xf numFmtId="3" fontId="23" fillId="13" borderId="5" xfId="1" applyNumberFormat="1" applyFont="1" applyFill="1" applyBorder="1" applyAlignment="1">
      <alignment horizontal="center" vertical="center"/>
    </xf>
    <xf numFmtId="3" fontId="22" fillId="0" borderId="0" xfId="1" applyNumberFormat="1" applyFont="1" applyAlignment="1">
      <alignment horizontal="center"/>
    </xf>
    <xf numFmtId="3" fontId="4" fillId="0" borderId="0" xfId="1" applyNumberFormat="1" applyFont="1"/>
    <xf numFmtId="3" fontId="4" fillId="0" borderId="0" xfId="1" applyNumberFormat="1" applyFont="1" applyProtection="1">
      <protection locked="0"/>
    </xf>
    <xf numFmtId="0" fontId="3" fillId="0" borderId="0" xfId="1" applyFont="1" applyAlignment="1" applyProtection="1">
      <alignment vertical="center"/>
      <protection locked="0"/>
    </xf>
    <xf numFmtId="0" fontId="26" fillId="0" borderId="0" xfId="0" applyFont="1"/>
    <xf numFmtId="0" fontId="27" fillId="0" borderId="0" xfId="0" applyFont="1"/>
    <xf numFmtId="17" fontId="7" fillId="11" borderId="0" xfId="0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0" xfId="0" applyFont="1" applyFill="1"/>
    <xf numFmtId="0" fontId="28" fillId="0" borderId="0" xfId="0" applyFont="1" applyAlignment="1">
      <alignment horizontal="center" vertical="center" wrapText="1"/>
    </xf>
    <xf numFmtId="4" fontId="28" fillId="0" borderId="0" xfId="0" applyNumberFormat="1" applyFont="1" applyAlignment="1">
      <alignment horizontal="center" vertical="center"/>
    </xf>
    <xf numFmtId="166" fontId="28" fillId="0" borderId="0" xfId="5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wrapText="1"/>
    </xf>
    <xf numFmtId="3" fontId="30" fillId="13" borderId="5" xfId="1" applyNumberFormat="1" applyFont="1" applyFill="1" applyBorder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17" fontId="1" fillId="18" borderId="0" xfId="0" applyNumberFormat="1" applyFont="1" applyFill="1" applyAlignment="1">
      <alignment horizontal="center" vertical="center"/>
    </xf>
    <xf numFmtId="0" fontId="8" fillId="18" borderId="1" xfId="0" applyFont="1" applyFill="1" applyBorder="1" applyAlignment="1">
      <alignment horizontal="center" vertical="center" wrapText="1"/>
    </xf>
    <xf numFmtId="4" fontId="1" fillId="10" borderId="0" xfId="0" applyNumberFormat="1" applyFont="1" applyFill="1" applyAlignment="1">
      <alignment horizontal="center" vertical="center"/>
    </xf>
    <xf numFmtId="166" fontId="9" fillId="10" borderId="0" xfId="0" applyNumberFormat="1" applyFont="1" applyFill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168" fontId="12" fillId="10" borderId="0" xfId="0" applyNumberFormat="1" applyFont="1" applyFill="1" applyAlignment="1">
      <alignment horizontal="center" vertical="center"/>
    </xf>
    <xf numFmtId="171" fontId="1" fillId="7" borderId="0" xfId="0" applyNumberFormat="1" applyFont="1" applyFill="1" applyAlignment="1">
      <alignment horizontal="center" vertical="center"/>
    </xf>
    <xf numFmtId="171" fontId="1" fillId="8" borderId="0" xfId="0" applyNumberFormat="1" applyFont="1" applyFill="1" applyAlignment="1">
      <alignment horizontal="center" vertical="center"/>
    </xf>
    <xf numFmtId="171" fontId="1" fillId="9" borderId="0" xfId="0" applyNumberFormat="1" applyFont="1" applyFill="1" applyAlignment="1">
      <alignment horizontal="center" vertical="center"/>
    </xf>
    <xf numFmtId="171" fontId="1" fillId="11" borderId="0" xfId="0" applyNumberFormat="1" applyFont="1" applyFill="1" applyAlignment="1">
      <alignment horizontal="center" vertical="center"/>
    </xf>
    <xf numFmtId="171" fontId="1" fillId="10" borderId="0" xfId="0" applyNumberFormat="1" applyFont="1" applyFill="1" applyAlignment="1">
      <alignment horizontal="center" vertical="center"/>
    </xf>
    <xf numFmtId="3" fontId="1" fillId="7" borderId="0" xfId="0" applyNumberFormat="1" applyFont="1" applyFill="1" applyAlignment="1">
      <alignment horizontal="center" vertical="center"/>
    </xf>
    <xf numFmtId="3" fontId="1" fillId="8" borderId="0" xfId="0" applyNumberFormat="1" applyFont="1" applyFill="1" applyAlignment="1">
      <alignment horizontal="center" vertical="center"/>
    </xf>
    <xf numFmtId="3" fontId="1" fillId="9" borderId="0" xfId="0" applyNumberFormat="1" applyFont="1" applyFill="1" applyAlignment="1">
      <alignment horizontal="center" vertical="center"/>
    </xf>
    <xf numFmtId="3" fontId="1" fillId="11" borderId="0" xfId="0" applyNumberFormat="1" applyFont="1" applyFill="1" applyAlignment="1">
      <alignment horizontal="center" vertical="center"/>
    </xf>
    <xf numFmtId="3" fontId="1" fillId="10" borderId="0" xfId="0" applyNumberFormat="1" applyFont="1" applyFill="1" applyAlignment="1">
      <alignment horizontal="center" vertical="center"/>
    </xf>
    <xf numFmtId="0" fontId="31" fillId="9" borderId="0" xfId="0" applyFont="1" applyFill="1"/>
    <xf numFmtId="3" fontId="31" fillId="7" borderId="0" xfId="0" applyNumberFormat="1" applyFont="1" applyFill="1" applyAlignment="1">
      <alignment horizontal="center" vertical="center"/>
    </xf>
    <xf numFmtId="3" fontId="31" fillId="8" borderId="0" xfId="0" applyNumberFormat="1" applyFont="1" applyFill="1" applyAlignment="1">
      <alignment horizontal="center" vertical="center"/>
    </xf>
    <xf numFmtId="3" fontId="31" fillId="9" borderId="0" xfId="0" applyNumberFormat="1" applyFont="1" applyFill="1" applyAlignment="1">
      <alignment horizontal="center" vertical="center"/>
    </xf>
    <xf numFmtId="3" fontId="31" fillId="11" borderId="0" xfId="0" applyNumberFormat="1" applyFont="1" applyFill="1" applyAlignment="1">
      <alignment horizontal="center" vertical="center"/>
    </xf>
    <xf numFmtId="3" fontId="31" fillId="1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2" fillId="17" borderId="0" xfId="0" applyFont="1" applyFill="1" applyAlignment="1">
      <alignment horizontal="center" vertical="center"/>
    </xf>
    <xf numFmtId="0" fontId="32" fillId="17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1" fillId="7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4" fontId="20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7" fillId="13" borderId="0" xfId="0" applyFont="1" applyFill="1" applyAlignment="1">
      <alignment horizontal="center"/>
    </xf>
    <xf numFmtId="169" fontId="29" fillId="13" borderId="2" xfId="0" applyNumberFormat="1" applyFont="1" applyFill="1" applyBorder="1" applyAlignment="1">
      <alignment horizontal="center"/>
    </xf>
    <xf numFmtId="0" fontId="8" fillId="9" borderId="3" xfId="0" applyFont="1" applyFill="1" applyBorder="1" applyAlignment="1">
      <alignment horizontal="left" vertical="center" wrapText="1"/>
    </xf>
    <xf numFmtId="167" fontId="35" fillId="0" borderId="0" xfId="0" applyNumberFormat="1" applyFont="1" applyAlignment="1">
      <alignment horizontal="center" vertical="center"/>
    </xf>
    <xf numFmtId="0" fontId="36" fillId="0" borderId="0" xfId="0" applyFont="1"/>
    <xf numFmtId="49" fontId="35" fillId="0" borderId="0" xfId="1" applyNumberFormat="1" applyFont="1" applyAlignment="1" applyProtection="1">
      <alignment horizontal="center" vertical="center"/>
      <protection locked="0"/>
    </xf>
    <xf numFmtId="0" fontId="35" fillId="0" borderId="0" xfId="1" applyFont="1" applyAlignment="1" applyProtection="1">
      <alignment horizontal="center"/>
      <protection locked="0"/>
    </xf>
    <xf numFmtId="0" fontId="37" fillId="0" borderId="0" xfId="1" applyFont="1" applyAlignment="1" applyProtection="1">
      <alignment horizontal="center"/>
      <protection locked="0"/>
    </xf>
    <xf numFmtId="0" fontId="1" fillId="0" borderId="0" xfId="0" applyFont="1" applyAlignment="1">
      <alignment horizontal="left" vertical="center"/>
    </xf>
    <xf numFmtId="0" fontId="37" fillId="5" borderId="0" xfId="0" applyFont="1" applyFill="1" applyAlignment="1">
      <alignment horizontal="center" vertical="center"/>
    </xf>
    <xf numFmtId="3" fontId="38" fillId="13" borderId="5" xfId="1" applyNumberFormat="1" applyFont="1" applyFill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17" fontId="1" fillId="19" borderId="0" xfId="0" applyNumberFormat="1" applyFont="1" applyFill="1" applyAlignment="1">
      <alignment horizontal="center" vertical="center"/>
    </xf>
    <xf numFmtId="0" fontId="8" fillId="19" borderId="1" xfId="0" applyFont="1" applyFill="1" applyBorder="1" applyAlignment="1">
      <alignment horizontal="center" vertical="center" wrapText="1"/>
    </xf>
    <xf numFmtId="171" fontId="1" fillId="20" borderId="0" xfId="0" applyNumberFormat="1" applyFont="1" applyFill="1" applyAlignment="1">
      <alignment horizontal="center" vertical="center"/>
    </xf>
    <xf numFmtId="3" fontId="31" fillId="20" borderId="0" xfId="0" applyNumberFormat="1" applyFont="1" applyFill="1" applyAlignment="1">
      <alignment horizontal="center" vertical="center"/>
    </xf>
    <xf numFmtId="166" fontId="9" fillId="20" borderId="0" xfId="0" applyNumberFormat="1" applyFont="1" applyFill="1" applyAlignment="1">
      <alignment horizontal="center" vertical="center"/>
    </xf>
    <xf numFmtId="3" fontId="1" fillId="20" borderId="0" xfId="0" applyNumberFormat="1" applyFont="1" applyFill="1" applyAlignment="1">
      <alignment horizontal="center" vertical="center"/>
    </xf>
    <xf numFmtId="169" fontId="9" fillId="20" borderId="0" xfId="0" applyNumberFormat="1" applyFont="1" applyFill="1" applyAlignment="1">
      <alignment horizontal="center" vertical="center"/>
    </xf>
    <xf numFmtId="4" fontId="1" fillId="20" borderId="0" xfId="0" applyNumberFormat="1" applyFont="1" applyFill="1" applyAlignment="1">
      <alignment horizontal="center" vertical="center"/>
    </xf>
    <xf numFmtId="166" fontId="13" fillId="20" borderId="0" xfId="0" applyNumberFormat="1" applyFont="1" applyFill="1" applyAlignment="1">
      <alignment horizontal="center" vertical="center"/>
    </xf>
    <xf numFmtId="168" fontId="12" fillId="20" borderId="0" xfId="0" applyNumberFormat="1" applyFont="1" applyFill="1" applyAlignment="1">
      <alignment horizontal="center" vertical="center"/>
    </xf>
    <xf numFmtId="0" fontId="39" fillId="0" borderId="0" xfId="6"/>
    <xf numFmtId="0" fontId="40" fillId="0" borderId="0" xfId="6" applyFont="1"/>
    <xf numFmtId="4" fontId="4" fillId="7" borderId="0" xfId="0" applyNumberFormat="1" applyFont="1" applyFill="1" applyAlignment="1">
      <alignment horizontal="center" vertical="center"/>
    </xf>
    <xf numFmtId="164" fontId="39" fillId="0" borderId="0" xfId="6" applyNumberFormat="1" applyAlignment="1">
      <alignment horizontal="center"/>
    </xf>
    <xf numFmtId="164" fontId="39" fillId="0" borderId="0" xfId="6" applyNumberFormat="1" applyAlignment="1">
      <alignment horizontal="left"/>
    </xf>
    <xf numFmtId="3" fontId="41" fillId="13" borderId="5" xfId="1" applyNumberFormat="1" applyFont="1" applyFill="1" applyBorder="1" applyAlignment="1">
      <alignment horizontal="center" vertical="center"/>
    </xf>
    <xf numFmtId="49" fontId="7" fillId="12" borderId="0" xfId="1" quotePrefix="1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left" vertical="center" wrapText="1"/>
    </xf>
    <xf numFmtId="0" fontId="7" fillId="15" borderId="0" xfId="1" applyFont="1" applyFill="1" applyAlignment="1">
      <alignment horizontal="center" vertical="center" wrapText="1"/>
    </xf>
    <xf numFmtId="0" fontId="7" fillId="16" borderId="5" xfId="1" applyFont="1" applyFill="1" applyBorder="1" applyAlignment="1">
      <alignment horizontal="center" vertical="center"/>
    </xf>
    <xf numFmtId="0" fontId="0" fillId="0" borderId="0" xfId="0" applyFill="1"/>
    <xf numFmtId="0" fontId="39" fillId="0" borderId="0" xfId="6" applyFill="1"/>
    <xf numFmtId="0" fontId="43" fillId="0" borderId="0" xfId="0" applyFont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 vertical="center" wrapText="1"/>
    </xf>
    <xf numFmtId="4" fontId="4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42" fillId="0" borderId="0" xfId="0" applyNumberFormat="1" applyFont="1" applyAlignment="1">
      <alignment horizontal="center" vertical="center" wrapText="1"/>
    </xf>
    <xf numFmtId="4" fontId="0" fillId="21" borderId="0" xfId="0" applyNumberFormat="1" applyFill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0" fontId="44" fillId="5" borderId="0" xfId="1" applyFont="1" applyFill="1" applyAlignment="1">
      <alignment horizontal="center" wrapText="1"/>
    </xf>
    <xf numFmtId="164" fontId="45" fillId="0" borderId="0" xfId="1" applyNumberFormat="1" applyFont="1" applyAlignment="1">
      <alignment horizontal="center"/>
    </xf>
  </cellXfs>
  <cellStyles count="7">
    <cellStyle name="Lien hypertexte" xfId="6" builtinId="8"/>
    <cellStyle name="Normal" xfId="0" builtinId="0"/>
    <cellStyle name="Normal 2" xfId="1" xr:uid="{09C680FF-9B69-4365-B789-F084D07E8050}"/>
    <cellStyle name="Normal 3" xfId="4" xr:uid="{E20FE8C0-2CD1-4870-83E7-8C6E7CE0235F}"/>
    <cellStyle name="Pourcentage" xfId="5" builtinId="5"/>
    <cellStyle name="Pourcentage 2" xfId="2" xr:uid="{69FD7513-77F6-41BB-9912-1ACD56D21CD3}"/>
    <cellStyle name="Texte explicatif 2" xfId="3" xr:uid="{12B67653-4429-4578-ACEA-B7C53E0FCB29}"/>
  </cellStyles>
  <dxfs count="8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1"/>
          <c:order val="0"/>
          <c:tx>
            <c:v>Inflation Aire</c:v>
          </c:tx>
          <c:spPr>
            <a:solidFill>
              <a:srgbClr val="FF0000">
                <a:alpha val="20000"/>
              </a:srgbClr>
            </a:solidFill>
            <a:ln w="25400">
              <a:noFill/>
            </a:ln>
            <a:effectLst/>
          </c:spPr>
          <c:cat>
            <c:strRef>
              <c:f>'Simulateur pouvoir d''achat'!$F$49:$BN$49</c:f>
              <c:strCache>
                <c:ptCount val="61"/>
                <c:pt idx="0">
                  <c:v>Déc. 2018</c:v>
                </c:pt>
                <c:pt idx="1">
                  <c:v>Janv. 2019</c:v>
                </c:pt>
                <c:pt idx="2">
                  <c:v>Fév. 2019</c:v>
                </c:pt>
                <c:pt idx="3">
                  <c:v>Mars 2019</c:v>
                </c:pt>
                <c:pt idx="4">
                  <c:v>Avril 2019</c:v>
                </c:pt>
                <c:pt idx="5">
                  <c:v>Mai 2019</c:v>
                </c:pt>
                <c:pt idx="6">
                  <c:v>Juin 2019</c:v>
                </c:pt>
                <c:pt idx="7">
                  <c:v>Juil. 2019</c:v>
                </c:pt>
                <c:pt idx="8">
                  <c:v>Août 2019</c:v>
                </c:pt>
                <c:pt idx="9">
                  <c:v>Sept. 2019</c:v>
                </c:pt>
                <c:pt idx="10">
                  <c:v>Oct. 2019</c:v>
                </c:pt>
                <c:pt idx="11">
                  <c:v>Nov. 2019</c:v>
                </c:pt>
                <c:pt idx="12">
                  <c:v>Déc. 2019</c:v>
                </c:pt>
                <c:pt idx="13">
                  <c:v>Janv. 2020</c:v>
                </c:pt>
                <c:pt idx="14">
                  <c:v>Fév. 2020</c:v>
                </c:pt>
                <c:pt idx="15">
                  <c:v>Mars 2020</c:v>
                </c:pt>
                <c:pt idx="16">
                  <c:v>Avril 2020</c:v>
                </c:pt>
                <c:pt idx="17">
                  <c:v>Mai 2020</c:v>
                </c:pt>
                <c:pt idx="18">
                  <c:v>Juin 2020</c:v>
                </c:pt>
                <c:pt idx="19">
                  <c:v>Juil. 2020</c:v>
                </c:pt>
                <c:pt idx="20">
                  <c:v>Août 2020</c:v>
                </c:pt>
                <c:pt idx="21">
                  <c:v>Sept. 2020</c:v>
                </c:pt>
                <c:pt idx="22">
                  <c:v>Oct. 2020</c:v>
                </c:pt>
                <c:pt idx="23">
                  <c:v>Nov. 2020</c:v>
                </c:pt>
                <c:pt idx="24">
                  <c:v>Déc. 2020</c:v>
                </c:pt>
                <c:pt idx="25">
                  <c:v>Janv. 2021</c:v>
                </c:pt>
                <c:pt idx="26">
                  <c:v>Fév. 2021</c:v>
                </c:pt>
                <c:pt idx="27">
                  <c:v>Mars 2021</c:v>
                </c:pt>
                <c:pt idx="28">
                  <c:v>Avril 2021</c:v>
                </c:pt>
                <c:pt idx="29">
                  <c:v>Mai 2021</c:v>
                </c:pt>
                <c:pt idx="30">
                  <c:v>Juin 2021</c:v>
                </c:pt>
                <c:pt idx="31">
                  <c:v>Juil. 2021</c:v>
                </c:pt>
                <c:pt idx="32">
                  <c:v>Août 2021</c:v>
                </c:pt>
                <c:pt idx="33">
                  <c:v>Sept. 2021</c:v>
                </c:pt>
                <c:pt idx="34">
                  <c:v>Oct. 2021</c:v>
                </c:pt>
                <c:pt idx="35">
                  <c:v>Nov. 2021</c:v>
                </c:pt>
                <c:pt idx="36">
                  <c:v>Déc. 2021</c:v>
                </c:pt>
                <c:pt idx="37">
                  <c:v>Janv. 2022</c:v>
                </c:pt>
                <c:pt idx="38">
                  <c:v>Fév. 2022</c:v>
                </c:pt>
                <c:pt idx="39">
                  <c:v>Mars 2022</c:v>
                </c:pt>
                <c:pt idx="40">
                  <c:v>Avril 2022</c:v>
                </c:pt>
                <c:pt idx="41">
                  <c:v>Mai 2022</c:v>
                </c:pt>
                <c:pt idx="42">
                  <c:v>Juin 2022</c:v>
                </c:pt>
                <c:pt idx="43">
                  <c:v>Juil. 2022</c:v>
                </c:pt>
                <c:pt idx="44">
                  <c:v>Août 2022</c:v>
                </c:pt>
                <c:pt idx="45">
                  <c:v>Sept. 2022</c:v>
                </c:pt>
                <c:pt idx="46">
                  <c:v>Oct. 2022</c:v>
                </c:pt>
                <c:pt idx="47">
                  <c:v>Nov. 2022</c:v>
                </c:pt>
                <c:pt idx="48">
                  <c:v>Déc. 2022</c:v>
                </c:pt>
                <c:pt idx="49">
                  <c:v>Janv. 2023</c:v>
                </c:pt>
                <c:pt idx="50">
                  <c:v>Fév. 2023</c:v>
                </c:pt>
                <c:pt idx="51">
                  <c:v>Mars 2023</c:v>
                </c:pt>
                <c:pt idx="52">
                  <c:v>Avril 2023</c:v>
                </c:pt>
                <c:pt idx="53">
                  <c:v>Mai 2023</c:v>
                </c:pt>
                <c:pt idx="54">
                  <c:v>Juin 2023</c:v>
                </c:pt>
                <c:pt idx="55">
                  <c:v>Juil. 2023</c:v>
                </c:pt>
                <c:pt idx="56">
                  <c:v>Août 2023</c:v>
                </c:pt>
                <c:pt idx="57">
                  <c:v>Sept. 2023</c:v>
                </c:pt>
                <c:pt idx="58">
                  <c:v>Oct. 2023</c:v>
                </c:pt>
                <c:pt idx="59">
                  <c:v>Nov. 2023</c:v>
                </c:pt>
                <c:pt idx="60">
                  <c:v>Déc. 2023</c:v>
                </c:pt>
              </c:strCache>
            </c:strRef>
          </c:cat>
          <c:val>
            <c:numRef>
              <c:f>'Simulateur pouvoir d''achat'!$F$52:$BN$52</c:f>
              <c:numCache>
                <c:formatCode>#,##0</c:formatCode>
                <c:ptCount val="61"/>
                <c:pt idx="0">
                  <c:v>100</c:v>
                </c:pt>
                <c:pt idx="1">
                  <c:v>100.0483231854644</c:v>
                </c:pt>
                <c:pt idx="2">
                  <c:v>100.16429883057891</c:v>
                </c:pt>
                <c:pt idx="3">
                  <c:v>101.04378080603074</c:v>
                </c:pt>
                <c:pt idx="4">
                  <c:v>101.41103701556007</c:v>
                </c:pt>
                <c:pt idx="5">
                  <c:v>101.53667729776747</c:v>
                </c:pt>
                <c:pt idx="6">
                  <c:v>101.8169517734609</c:v>
                </c:pt>
                <c:pt idx="7">
                  <c:v>101.58500048323185</c:v>
                </c:pt>
                <c:pt idx="8">
                  <c:v>102.12622016043298</c:v>
                </c:pt>
                <c:pt idx="9">
                  <c:v>101.74929931381075</c:v>
                </c:pt>
                <c:pt idx="10">
                  <c:v>101.67198221706775</c:v>
                </c:pt>
                <c:pt idx="11">
                  <c:v>101.7396346767179</c:v>
                </c:pt>
                <c:pt idx="12">
                  <c:v>102.23253116845463</c:v>
                </c:pt>
                <c:pt idx="13">
                  <c:v>101.71064076543925</c:v>
                </c:pt>
                <c:pt idx="14">
                  <c:v>101.7396346767179</c:v>
                </c:pt>
                <c:pt idx="15">
                  <c:v>101.80728713636805</c:v>
                </c:pt>
                <c:pt idx="16">
                  <c:v>101.78795786218227</c:v>
                </c:pt>
                <c:pt idx="17">
                  <c:v>101.95225669276118</c:v>
                </c:pt>
                <c:pt idx="18">
                  <c:v>102.03923842659708</c:v>
                </c:pt>
                <c:pt idx="19">
                  <c:v>102.45481782159081</c:v>
                </c:pt>
                <c:pt idx="20">
                  <c:v>102.33884217647629</c:v>
                </c:pt>
                <c:pt idx="21">
                  <c:v>101.76862858799652</c:v>
                </c:pt>
                <c:pt idx="22">
                  <c:v>101.7396346767179</c:v>
                </c:pt>
                <c:pt idx="23">
                  <c:v>101.96192132985406</c:v>
                </c:pt>
                <c:pt idx="24">
                  <c:v>102.203537257176</c:v>
                </c:pt>
                <c:pt idx="25">
                  <c:v>102.47414709577656</c:v>
                </c:pt>
                <c:pt idx="26">
                  <c:v>102.51280564414806</c:v>
                </c:pt>
                <c:pt idx="27">
                  <c:v>103.21832415192809</c:v>
                </c:pt>
                <c:pt idx="28">
                  <c:v>103.4309461679714</c:v>
                </c:pt>
                <c:pt idx="29">
                  <c:v>103.77887310331498</c:v>
                </c:pt>
                <c:pt idx="30">
                  <c:v>103.96250120807964</c:v>
                </c:pt>
                <c:pt idx="31">
                  <c:v>104.03015366772979</c:v>
                </c:pt>
                <c:pt idx="32">
                  <c:v>104.74533681260267</c:v>
                </c:pt>
                <c:pt idx="33">
                  <c:v>104.53271479655939</c:v>
                </c:pt>
                <c:pt idx="34">
                  <c:v>104.99661737701749</c:v>
                </c:pt>
                <c:pt idx="35">
                  <c:v>105.43152604619696</c:v>
                </c:pt>
                <c:pt idx="36">
                  <c:v>105.6731419735189</c:v>
                </c:pt>
                <c:pt idx="37">
                  <c:v>105.83744080409781</c:v>
                </c:pt>
                <c:pt idx="38">
                  <c:v>106.78457523919977</c:v>
                </c:pt>
                <c:pt idx="39">
                  <c:v>108.49521600463903</c:v>
                </c:pt>
                <c:pt idx="40">
                  <c:v>108.99777713346863</c:v>
                </c:pt>
                <c:pt idx="41">
                  <c:v>109.81927128636319</c:v>
                </c:pt>
                <c:pt idx="42">
                  <c:v>110.75674108437228</c:v>
                </c:pt>
                <c:pt idx="43">
                  <c:v>111.08533874553011</c:v>
                </c:pt>
                <c:pt idx="44">
                  <c:v>111.61689378563835</c:v>
                </c:pt>
                <c:pt idx="45">
                  <c:v>111.04668019715859</c:v>
                </c:pt>
                <c:pt idx="46">
                  <c:v>112.41905866434713</c:v>
                </c:pt>
                <c:pt idx="47">
                  <c:v>112.89262588189814</c:v>
                </c:pt>
                <c:pt idx="48">
                  <c:v>112.78631487387649</c:v>
                </c:pt>
                <c:pt idx="49">
                  <c:v>113.28887600270609</c:v>
                </c:pt>
                <c:pt idx="50">
                  <c:v>114.57427273605876</c:v>
                </c:pt>
                <c:pt idx="51">
                  <c:v>115.7436938242969</c:v>
                </c:pt>
                <c:pt idx="52">
                  <c:v>116.50720015463418</c:v>
                </c:pt>
                <c:pt idx="53">
                  <c:v>116.42021842079831</c:v>
                </c:pt>
                <c:pt idx="54">
                  <c:v>116.66183434812024</c:v>
                </c:pt>
                <c:pt idx="55">
                  <c:v>116.71982217067749</c:v>
                </c:pt>
                <c:pt idx="56">
                  <c:v>118.00521890403016</c:v>
                </c:pt>
                <c:pt idx="57">
                  <c:v>117.32869430752876</c:v>
                </c:pt>
                <c:pt idx="58">
                  <c:v>117.53165168647917</c:v>
                </c:pt>
                <c:pt idx="59">
                  <c:v>117.25137721078573</c:v>
                </c:pt>
                <c:pt idx="60">
                  <c:v>117.41567604136465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2-4672-B3DD-7CB91218AD54}"/>
            </c:ext>
          </c:extLst>
        </c:ser>
        <c:ser>
          <c:idx val="0"/>
          <c:order val="1"/>
          <c:tx>
            <c:v>Salaires Aire</c:v>
          </c:tx>
          <c:spPr>
            <a:solidFill>
              <a:srgbClr val="00B050">
                <a:alpha val="20000"/>
              </a:srgbClr>
            </a:solidFill>
            <a:ln w="25400">
              <a:noFill/>
            </a:ln>
            <a:effectLst/>
          </c:spPr>
          <c:cat>
            <c:strRef>
              <c:f>'Simulateur pouvoir d''achat'!$F$49:$BN$49</c:f>
              <c:strCache>
                <c:ptCount val="61"/>
                <c:pt idx="0">
                  <c:v>Déc. 2018</c:v>
                </c:pt>
                <c:pt idx="1">
                  <c:v>Janv. 2019</c:v>
                </c:pt>
                <c:pt idx="2">
                  <c:v>Fév. 2019</c:v>
                </c:pt>
                <c:pt idx="3">
                  <c:v>Mars 2019</c:v>
                </c:pt>
                <c:pt idx="4">
                  <c:v>Avril 2019</c:v>
                </c:pt>
                <c:pt idx="5">
                  <c:v>Mai 2019</c:v>
                </c:pt>
                <c:pt idx="6">
                  <c:v>Juin 2019</c:v>
                </c:pt>
                <c:pt idx="7">
                  <c:v>Juil. 2019</c:v>
                </c:pt>
                <c:pt idx="8">
                  <c:v>Août 2019</c:v>
                </c:pt>
                <c:pt idx="9">
                  <c:v>Sept. 2019</c:v>
                </c:pt>
                <c:pt idx="10">
                  <c:v>Oct. 2019</c:v>
                </c:pt>
                <c:pt idx="11">
                  <c:v>Nov. 2019</c:v>
                </c:pt>
                <c:pt idx="12">
                  <c:v>Déc. 2019</c:v>
                </c:pt>
                <c:pt idx="13">
                  <c:v>Janv. 2020</c:v>
                </c:pt>
                <c:pt idx="14">
                  <c:v>Fév. 2020</c:v>
                </c:pt>
                <c:pt idx="15">
                  <c:v>Mars 2020</c:v>
                </c:pt>
                <c:pt idx="16">
                  <c:v>Avril 2020</c:v>
                </c:pt>
                <c:pt idx="17">
                  <c:v>Mai 2020</c:v>
                </c:pt>
                <c:pt idx="18">
                  <c:v>Juin 2020</c:v>
                </c:pt>
                <c:pt idx="19">
                  <c:v>Juil. 2020</c:v>
                </c:pt>
                <c:pt idx="20">
                  <c:v>Août 2020</c:v>
                </c:pt>
                <c:pt idx="21">
                  <c:v>Sept. 2020</c:v>
                </c:pt>
                <c:pt idx="22">
                  <c:v>Oct. 2020</c:v>
                </c:pt>
                <c:pt idx="23">
                  <c:v>Nov. 2020</c:v>
                </c:pt>
                <c:pt idx="24">
                  <c:v>Déc. 2020</c:v>
                </c:pt>
                <c:pt idx="25">
                  <c:v>Janv. 2021</c:v>
                </c:pt>
                <c:pt idx="26">
                  <c:v>Fév. 2021</c:v>
                </c:pt>
                <c:pt idx="27">
                  <c:v>Mars 2021</c:v>
                </c:pt>
                <c:pt idx="28">
                  <c:v>Avril 2021</c:v>
                </c:pt>
                <c:pt idx="29">
                  <c:v>Mai 2021</c:v>
                </c:pt>
                <c:pt idx="30">
                  <c:v>Juin 2021</c:v>
                </c:pt>
                <c:pt idx="31">
                  <c:v>Juil. 2021</c:v>
                </c:pt>
                <c:pt idx="32">
                  <c:v>Août 2021</c:v>
                </c:pt>
                <c:pt idx="33">
                  <c:v>Sept. 2021</c:v>
                </c:pt>
                <c:pt idx="34">
                  <c:v>Oct. 2021</c:v>
                </c:pt>
                <c:pt idx="35">
                  <c:v>Nov. 2021</c:v>
                </c:pt>
                <c:pt idx="36">
                  <c:v>Déc. 2021</c:v>
                </c:pt>
                <c:pt idx="37">
                  <c:v>Janv. 2022</c:v>
                </c:pt>
                <c:pt idx="38">
                  <c:v>Fév. 2022</c:v>
                </c:pt>
                <c:pt idx="39">
                  <c:v>Mars 2022</c:v>
                </c:pt>
                <c:pt idx="40">
                  <c:v>Avril 2022</c:v>
                </c:pt>
                <c:pt idx="41">
                  <c:v>Mai 2022</c:v>
                </c:pt>
                <c:pt idx="42">
                  <c:v>Juin 2022</c:v>
                </c:pt>
                <c:pt idx="43">
                  <c:v>Juil. 2022</c:v>
                </c:pt>
                <c:pt idx="44">
                  <c:v>Août 2022</c:v>
                </c:pt>
                <c:pt idx="45">
                  <c:v>Sept. 2022</c:v>
                </c:pt>
                <c:pt idx="46">
                  <c:v>Oct. 2022</c:v>
                </c:pt>
                <c:pt idx="47">
                  <c:v>Nov. 2022</c:v>
                </c:pt>
                <c:pt idx="48">
                  <c:v>Déc. 2022</c:v>
                </c:pt>
                <c:pt idx="49">
                  <c:v>Janv. 2023</c:v>
                </c:pt>
                <c:pt idx="50">
                  <c:v>Fév. 2023</c:v>
                </c:pt>
                <c:pt idx="51">
                  <c:v>Mars 2023</c:v>
                </c:pt>
                <c:pt idx="52">
                  <c:v>Avril 2023</c:v>
                </c:pt>
                <c:pt idx="53">
                  <c:v>Mai 2023</c:v>
                </c:pt>
                <c:pt idx="54">
                  <c:v>Juin 2023</c:v>
                </c:pt>
                <c:pt idx="55">
                  <c:v>Juil. 2023</c:v>
                </c:pt>
                <c:pt idx="56">
                  <c:v>Août 2023</c:v>
                </c:pt>
                <c:pt idx="57">
                  <c:v>Sept. 2023</c:v>
                </c:pt>
                <c:pt idx="58">
                  <c:v>Oct. 2023</c:v>
                </c:pt>
                <c:pt idx="59">
                  <c:v>Nov. 2023</c:v>
                </c:pt>
                <c:pt idx="60">
                  <c:v>Déc. 2023</c:v>
                </c:pt>
              </c:strCache>
            </c:strRef>
          </c:cat>
          <c:val>
            <c:numRef>
              <c:f>'Simulateur pouvoir d''achat'!$F$57:$BN$57</c:f>
              <c:numCache>
                <c:formatCode>#,##0</c:formatCode>
                <c:ptCount val="6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116.34349030470914</c:v>
                </c:pt>
                <c:pt idx="41">
                  <c:v>116.34349030470914</c:v>
                </c:pt>
                <c:pt idx="42">
                  <c:v>116.34349030470914</c:v>
                </c:pt>
                <c:pt idx="43">
                  <c:v>116.34349030470914</c:v>
                </c:pt>
                <c:pt idx="44">
                  <c:v>116.34349030470914</c:v>
                </c:pt>
                <c:pt idx="45">
                  <c:v>116.34349030470914</c:v>
                </c:pt>
                <c:pt idx="46">
                  <c:v>116.34349030470914</c:v>
                </c:pt>
                <c:pt idx="47">
                  <c:v>116.34349030470914</c:v>
                </c:pt>
                <c:pt idx="48">
                  <c:v>116.34349030470914</c:v>
                </c:pt>
                <c:pt idx="49">
                  <c:v>116.34349030470914</c:v>
                </c:pt>
                <c:pt idx="50">
                  <c:v>116.34349030470914</c:v>
                </c:pt>
                <c:pt idx="51">
                  <c:v>116.34349030470914</c:v>
                </c:pt>
                <c:pt idx="52">
                  <c:v>116.34349030470914</c:v>
                </c:pt>
                <c:pt idx="53">
                  <c:v>122.43767313019389</c:v>
                </c:pt>
                <c:pt idx="54">
                  <c:v>122.43767313019389</c:v>
                </c:pt>
                <c:pt idx="55">
                  <c:v>122.43767313019389</c:v>
                </c:pt>
                <c:pt idx="56">
                  <c:v>122.43767313019389</c:v>
                </c:pt>
                <c:pt idx="57">
                  <c:v>122.43767313019389</c:v>
                </c:pt>
                <c:pt idx="58">
                  <c:v>122.43767313019389</c:v>
                </c:pt>
                <c:pt idx="59">
                  <c:v>122.43767313019389</c:v>
                </c:pt>
                <c:pt idx="60">
                  <c:v>122.43767313019389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C2-4672-B3DD-7CB91218AD54}"/>
            </c:ext>
          </c:extLst>
        </c:ser>
        <c:ser>
          <c:idx val="2"/>
          <c:order val="2"/>
          <c:tx>
            <c:strRef>
              <c:f>'Simulateur pouvoir d''achat'!$A$65</c:f>
              <c:strCache>
                <c:ptCount val="1"/>
                <c:pt idx="0">
                  <c:v>Zone blanche graphique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strRef>
              <c:f>'Simulateur pouvoir d''achat'!$F$49:$BN$49</c:f>
              <c:strCache>
                <c:ptCount val="61"/>
                <c:pt idx="0">
                  <c:v>Déc. 2018</c:v>
                </c:pt>
                <c:pt idx="1">
                  <c:v>Janv. 2019</c:v>
                </c:pt>
                <c:pt idx="2">
                  <c:v>Fév. 2019</c:v>
                </c:pt>
                <c:pt idx="3">
                  <c:v>Mars 2019</c:v>
                </c:pt>
                <c:pt idx="4">
                  <c:v>Avril 2019</c:v>
                </c:pt>
                <c:pt idx="5">
                  <c:v>Mai 2019</c:v>
                </c:pt>
                <c:pt idx="6">
                  <c:v>Juin 2019</c:v>
                </c:pt>
                <c:pt idx="7">
                  <c:v>Juil. 2019</c:v>
                </c:pt>
                <c:pt idx="8">
                  <c:v>Août 2019</c:v>
                </c:pt>
                <c:pt idx="9">
                  <c:v>Sept. 2019</c:v>
                </c:pt>
                <c:pt idx="10">
                  <c:v>Oct. 2019</c:v>
                </c:pt>
                <c:pt idx="11">
                  <c:v>Nov. 2019</c:v>
                </c:pt>
                <c:pt idx="12">
                  <c:v>Déc. 2019</c:v>
                </c:pt>
                <c:pt idx="13">
                  <c:v>Janv. 2020</c:v>
                </c:pt>
                <c:pt idx="14">
                  <c:v>Fév. 2020</c:v>
                </c:pt>
                <c:pt idx="15">
                  <c:v>Mars 2020</c:v>
                </c:pt>
                <c:pt idx="16">
                  <c:v>Avril 2020</c:v>
                </c:pt>
                <c:pt idx="17">
                  <c:v>Mai 2020</c:v>
                </c:pt>
                <c:pt idx="18">
                  <c:v>Juin 2020</c:v>
                </c:pt>
                <c:pt idx="19">
                  <c:v>Juil. 2020</c:v>
                </c:pt>
                <c:pt idx="20">
                  <c:v>Août 2020</c:v>
                </c:pt>
                <c:pt idx="21">
                  <c:v>Sept. 2020</c:v>
                </c:pt>
                <c:pt idx="22">
                  <c:v>Oct. 2020</c:v>
                </c:pt>
                <c:pt idx="23">
                  <c:v>Nov. 2020</c:v>
                </c:pt>
                <c:pt idx="24">
                  <c:v>Déc. 2020</c:v>
                </c:pt>
                <c:pt idx="25">
                  <c:v>Janv. 2021</c:v>
                </c:pt>
                <c:pt idx="26">
                  <c:v>Fév. 2021</c:v>
                </c:pt>
                <c:pt idx="27">
                  <c:v>Mars 2021</c:v>
                </c:pt>
                <c:pt idx="28">
                  <c:v>Avril 2021</c:v>
                </c:pt>
                <c:pt idx="29">
                  <c:v>Mai 2021</c:v>
                </c:pt>
                <c:pt idx="30">
                  <c:v>Juin 2021</c:v>
                </c:pt>
                <c:pt idx="31">
                  <c:v>Juil. 2021</c:v>
                </c:pt>
                <c:pt idx="32">
                  <c:v>Août 2021</c:v>
                </c:pt>
                <c:pt idx="33">
                  <c:v>Sept. 2021</c:v>
                </c:pt>
                <c:pt idx="34">
                  <c:v>Oct. 2021</c:v>
                </c:pt>
                <c:pt idx="35">
                  <c:v>Nov. 2021</c:v>
                </c:pt>
                <c:pt idx="36">
                  <c:v>Déc. 2021</c:v>
                </c:pt>
                <c:pt idx="37">
                  <c:v>Janv. 2022</c:v>
                </c:pt>
                <c:pt idx="38">
                  <c:v>Fév. 2022</c:v>
                </c:pt>
                <c:pt idx="39">
                  <c:v>Mars 2022</c:v>
                </c:pt>
                <c:pt idx="40">
                  <c:v>Avril 2022</c:v>
                </c:pt>
                <c:pt idx="41">
                  <c:v>Mai 2022</c:v>
                </c:pt>
                <c:pt idx="42">
                  <c:v>Juin 2022</c:v>
                </c:pt>
                <c:pt idx="43">
                  <c:v>Juil. 2022</c:v>
                </c:pt>
                <c:pt idx="44">
                  <c:v>Août 2022</c:v>
                </c:pt>
                <c:pt idx="45">
                  <c:v>Sept. 2022</c:v>
                </c:pt>
                <c:pt idx="46">
                  <c:v>Oct. 2022</c:v>
                </c:pt>
                <c:pt idx="47">
                  <c:v>Nov. 2022</c:v>
                </c:pt>
                <c:pt idx="48">
                  <c:v>Déc. 2022</c:v>
                </c:pt>
                <c:pt idx="49">
                  <c:v>Janv. 2023</c:v>
                </c:pt>
                <c:pt idx="50">
                  <c:v>Fév. 2023</c:v>
                </c:pt>
                <c:pt idx="51">
                  <c:v>Mars 2023</c:v>
                </c:pt>
                <c:pt idx="52">
                  <c:v>Avril 2023</c:v>
                </c:pt>
                <c:pt idx="53">
                  <c:v>Mai 2023</c:v>
                </c:pt>
                <c:pt idx="54">
                  <c:v>Juin 2023</c:v>
                </c:pt>
                <c:pt idx="55">
                  <c:v>Juil. 2023</c:v>
                </c:pt>
                <c:pt idx="56">
                  <c:v>Août 2023</c:v>
                </c:pt>
                <c:pt idx="57">
                  <c:v>Sept. 2023</c:v>
                </c:pt>
                <c:pt idx="58">
                  <c:v>Oct. 2023</c:v>
                </c:pt>
                <c:pt idx="59">
                  <c:v>Nov. 2023</c:v>
                </c:pt>
                <c:pt idx="60">
                  <c:v>Déc. 2023</c:v>
                </c:pt>
              </c:strCache>
            </c:strRef>
          </c:cat>
          <c:val>
            <c:numRef>
              <c:f>'Simulateur pouvoir d''achat'!$F$65:$BN$65</c:f>
              <c:numCache>
                <c:formatCode>#,##0.00</c:formatCode>
                <c:ptCount val="6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108.99777713346863</c:v>
                </c:pt>
                <c:pt idx="41">
                  <c:v>109.81927128636319</c:v>
                </c:pt>
                <c:pt idx="42">
                  <c:v>110.75674108437228</c:v>
                </c:pt>
                <c:pt idx="43">
                  <c:v>111.08533874553011</c:v>
                </c:pt>
                <c:pt idx="44">
                  <c:v>111.61689378563835</c:v>
                </c:pt>
                <c:pt idx="45">
                  <c:v>111.04668019715859</c:v>
                </c:pt>
                <c:pt idx="46">
                  <c:v>112.41905866434713</c:v>
                </c:pt>
                <c:pt idx="47">
                  <c:v>112.89262588189814</c:v>
                </c:pt>
                <c:pt idx="48">
                  <c:v>112.78631487387649</c:v>
                </c:pt>
                <c:pt idx="49">
                  <c:v>113.28887600270609</c:v>
                </c:pt>
                <c:pt idx="50">
                  <c:v>114.57427273605876</c:v>
                </c:pt>
                <c:pt idx="51">
                  <c:v>115.7436938242969</c:v>
                </c:pt>
                <c:pt idx="52">
                  <c:v>116.34349030470914</c:v>
                </c:pt>
                <c:pt idx="53">
                  <c:v>116.42021842079831</c:v>
                </c:pt>
                <c:pt idx="54">
                  <c:v>116.66183434812024</c:v>
                </c:pt>
                <c:pt idx="55">
                  <c:v>116.71982217067749</c:v>
                </c:pt>
                <c:pt idx="56">
                  <c:v>118.00521890403016</c:v>
                </c:pt>
                <c:pt idx="57">
                  <c:v>117.32869430752876</c:v>
                </c:pt>
                <c:pt idx="58">
                  <c:v>117.53165168647917</c:v>
                </c:pt>
                <c:pt idx="59">
                  <c:v>117.25137721078573</c:v>
                </c:pt>
                <c:pt idx="60">
                  <c:v>117.41567604136465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C2-4672-B3DD-7CB91218A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23567"/>
        <c:axId val="312531359"/>
      </c:areaChart>
      <c:lineChart>
        <c:grouping val="standard"/>
        <c:varyColors val="0"/>
        <c:ser>
          <c:idx val="3"/>
          <c:order val="3"/>
          <c:tx>
            <c:v>Inflation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0"/>
              <c:layout>
                <c:manualLayout>
                  <c:x val="-2.1973621481538769E-2"/>
                  <c:y val="-0.1690511286008428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8D-4DD9-B335-0ABE4FB27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'Simulateur pouvoir d''achat'!$F$49:$BN$49</c:f>
              <c:strCache>
                <c:ptCount val="61"/>
                <c:pt idx="0">
                  <c:v>Déc. 2018</c:v>
                </c:pt>
                <c:pt idx="1">
                  <c:v>Janv. 2019</c:v>
                </c:pt>
                <c:pt idx="2">
                  <c:v>Fév. 2019</c:v>
                </c:pt>
                <c:pt idx="3">
                  <c:v>Mars 2019</c:v>
                </c:pt>
                <c:pt idx="4">
                  <c:v>Avril 2019</c:v>
                </c:pt>
                <c:pt idx="5">
                  <c:v>Mai 2019</c:v>
                </c:pt>
                <c:pt idx="6">
                  <c:v>Juin 2019</c:v>
                </c:pt>
                <c:pt idx="7">
                  <c:v>Juil. 2019</c:v>
                </c:pt>
                <c:pt idx="8">
                  <c:v>Août 2019</c:v>
                </c:pt>
                <c:pt idx="9">
                  <c:v>Sept. 2019</c:v>
                </c:pt>
                <c:pt idx="10">
                  <c:v>Oct. 2019</c:v>
                </c:pt>
                <c:pt idx="11">
                  <c:v>Nov. 2019</c:v>
                </c:pt>
                <c:pt idx="12">
                  <c:v>Déc. 2019</c:v>
                </c:pt>
                <c:pt idx="13">
                  <c:v>Janv. 2020</c:v>
                </c:pt>
                <c:pt idx="14">
                  <c:v>Fév. 2020</c:v>
                </c:pt>
                <c:pt idx="15">
                  <c:v>Mars 2020</c:v>
                </c:pt>
                <c:pt idx="16">
                  <c:v>Avril 2020</c:v>
                </c:pt>
                <c:pt idx="17">
                  <c:v>Mai 2020</c:v>
                </c:pt>
                <c:pt idx="18">
                  <c:v>Juin 2020</c:v>
                </c:pt>
                <c:pt idx="19">
                  <c:v>Juil. 2020</c:v>
                </c:pt>
                <c:pt idx="20">
                  <c:v>Août 2020</c:v>
                </c:pt>
                <c:pt idx="21">
                  <c:v>Sept. 2020</c:v>
                </c:pt>
                <c:pt idx="22">
                  <c:v>Oct. 2020</c:v>
                </c:pt>
                <c:pt idx="23">
                  <c:v>Nov. 2020</c:v>
                </c:pt>
                <c:pt idx="24">
                  <c:v>Déc. 2020</c:v>
                </c:pt>
                <c:pt idx="25">
                  <c:v>Janv. 2021</c:v>
                </c:pt>
                <c:pt idx="26">
                  <c:v>Fév. 2021</c:v>
                </c:pt>
                <c:pt idx="27">
                  <c:v>Mars 2021</c:v>
                </c:pt>
                <c:pt idx="28">
                  <c:v>Avril 2021</c:v>
                </c:pt>
                <c:pt idx="29">
                  <c:v>Mai 2021</c:v>
                </c:pt>
                <c:pt idx="30">
                  <c:v>Juin 2021</c:v>
                </c:pt>
                <c:pt idx="31">
                  <c:v>Juil. 2021</c:v>
                </c:pt>
                <c:pt idx="32">
                  <c:v>Août 2021</c:v>
                </c:pt>
                <c:pt idx="33">
                  <c:v>Sept. 2021</c:v>
                </c:pt>
                <c:pt idx="34">
                  <c:v>Oct. 2021</c:v>
                </c:pt>
                <c:pt idx="35">
                  <c:v>Nov. 2021</c:v>
                </c:pt>
                <c:pt idx="36">
                  <c:v>Déc. 2021</c:v>
                </c:pt>
                <c:pt idx="37">
                  <c:v>Janv. 2022</c:v>
                </c:pt>
                <c:pt idx="38">
                  <c:v>Fév. 2022</c:v>
                </c:pt>
                <c:pt idx="39">
                  <c:v>Mars 2022</c:v>
                </c:pt>
                <c:pt idx="40">
                  <c:v>Avril 2022</c:v>
                </c:pt>
                <c:pt idx="41">
                  <c:v>Mai 2022</c:v>
                </c:pt>
                <c:pt idx="42">
                  <c:v>Juin 2022</c:v>
                </c:pt>
                <c:pt idx="43">
                  <c:v>Juil. 2022</c:v>
                </c:pt>
                <c:pt idx="44">
                  <c:v>Août 2022</c:v>
                </c:pt>
                <c:pt idx="45">
                  <c:v>Sept. 2022</c:v>
                </c:pt>
                <c:pt idx="46">
                  <c:v>Oct. 2022</c:v>
                </c:pt>
                <c:pt idx="47">
                  <c:v>Nov. 2022</c:v>
                </c:pt>
                <c:pt idx="48">
                  <c:v>Déc. 2022</c:v>
                </c:pt>
                <c:pt idx="49">
                  <c:v>Janv. 2023</c:v>
                </c:pt>
                <c:pt idx="50">
                  <c:v>Fév. 2023</c:v>
                </c:pt>
                <c:pt idx="51">
                  <c:v>Mars 2023</c:v>
                </c:pt>
                <c:pt idx="52">
                  <c:v>Avril 2023</c:v>
                </c:pt>
                <c:pt idx="53">
                  <c:v>Mai 2023</c:v>
                </c:pt>
                <c:pt idx="54">
                  <c:v>Juin 2023</c:v>
                </c:pt>
                <c:pt idx="55">
                  <c:v>Juil. 2023</c:v>
                </c:pt>
                <c:pt idx="56">
                  <c:v>Août 2023</c:v>
                </c:pt>
                <c:pt idx="57">
                  <c:v>Sept. 2023</c:v>
                </c:pt>
                <c:pt idx="58">
                  <c:v>Oct. 2023</c:v>
                </c:pt>
                <c:pt idx="59">
                  <c:v>Nov. 2023</c:v>
                </c:pt>
                <c:pt idx="60">
                  <c:v>Déc. 2023</c:v>
                </c:pt>
              </c:strCache>
            </c:strRef>
          </c:cat>
          <c:val>
            <c:numRef>
              <c:f>'Simulateur pouvoir d''achat'!$F$52:$BN$52</c:f>
              <c:numCache>
                <c:formatCode>#,##0</c:formatCode>
                <c:ptCount val="61"/>
                <c:pt idx="0">
                  <c:v>100</c:v>
                </c:pt>
                <c:pt idx="1">
                  <c:v>100.0483231854644</c:v>
                </c:pt>
                <c:pt idx="2">
                  <c:v>100.16429883057891</c:v>
                </c:pt>
                <c:pt idx="3">
                  <c:v>101.04378080603074</c:v>
                </c:pt>
                <c:pt idx="4">
                  <c:v>101.41103701556007</c:v>
                </c:pt>
                <c:pt idx="5">
                  <c:v>101.53667729776747</c:v>
                </c:pt>
                <c:pt idx="6">
                  <c:v>101.8169517734609</c:v>
                </c:pt>
                <c:pt idx="7">
                  <c:v>101.58500048323185</c:v>
                </c:pt>
                <c:pt idx="8">
                  <c:v>102.12622016043298</c:v>
                </c:pt>
                <c:pt idx="9">
                  <c:v>101.74929931381075</c:v>
                </c:pt>
                <c:pt idx="10">
                  <c:v>101.67198221706775</c:v>
                </c:pt>
                <c:pt idx="11">
                  <c:v>101.7396346767179</c:v>
                </c:pt>
                <c:pt idx="12">
                  <c:v>102.23253116845463</c:v>
                </c:pt>
                <c:pt idx="13">
                  <c:v>101.71064076543925</c:v>
                </c:pt>
                <c:pt idx="14">
                  <c:v>101.7396346767179</c:v>
                </c:pt>
                <c:pt idx="15">
                  <c:v>101.80728713636805</c:v>
                </c:pt>
                <c:pt idx="16">
                  <c:v>101.78795786218227</c:v>
                </c:pt>
                <c:pt idx="17">
                  <c:v>101.95225669276118</c:v>
                </c:pt>
                <c:pt idx="18">
                  <c:v>102.03923842659708</c:v>
                </c:pt>
                <c:pt idx="19">
                  <c:v>102.45481782159081</c:v>
                </c:pt>
                <c:pt idx="20">
                  <c:v>102.33884217647629</c:v>
                </c:pt>
                <c:pt idx="21">
                  <c:v>101.76862858799652</c:v>
                </c:pt>
                <c:pt idx="22">
                  <c:v>101.7396346767179</c:v>
                </c:pt>
                <c:pt idx="23">
                  <c:v>101.96192132985406</c:v>
                </c:pt>
                <c:pt idx="24">
                  <c:v>102.203537257176</c:v>
                </c:pt>
                <c:pt idx="25">
                  <c:v>102.47414709577656</c:v>
                </c:pt>
                <c:pt idx="26">
                  <c:v>102.51280564414806</c:v>
                </c:pt>
                <c:pt idx="27">
                  <c:v>103.21832415192809</c:v>
                </c:pt>
                <c:pt idx="28">
                  <c:v>103.4309461679714</c:v>
                </c:pt>
                <c:pt idx="29">
                  <c:v>103.77887310331498</c:v>
                </c:pt>
                <c:pt idx="30">
                  <c:v>103.96250120807964</c:v>
                </c:pt>
                <c:pt idx="31">
                  <c:v>104.03015366772979</c:v>
                </c:pt>
                <c:pt idx="32">
                  <c:v>104.74533681260267</c:v>
                </c:pt>
                <c:pt idx="33">
                  <c:v>104.53271479655939</c:v>
                </c:pt>
                <c:pt idx="34">
                  <c:v>104.99661737701749</c:v>
                </c:pt>
                <c:pt idx="35">
                  <c:v>105.43152604619696</c:v>
                </c:pt>
                <c:pt idx="36">
                  <c:v>105.6731419735189</c:v>
                </c:pt>
                <c:pt idx="37">
                  <c:v>105.83744080409781</c:v>
                </c:pt>
                <c:pt idx="38">
                  <c:v>106.78457523919977</c:v>
                </c:pt>
                <c:pt idx="39">
                  <c:v>108.49521600463903</c:v>
                </c:pt>
                <c:pt idx="40">
                  <c:v>108.99777713346863</c:v>
                </c:pt>
                <c:pt idx="41">
                  <c:v>109.81927128636319</c:v>
                </c:pt>
                <c:pt idx="42">
                  <c:v>110.75674108437228</c:v>
                </c:pt>
                <c:pt idx="43">
                  <c:v>111.08533874553011</c:v>
                </c:pt>
                <c:pt idx="44">
                  <c:v>111.61689378563835</c:v>
                </c:pt>
                <c:pt idx="45">
                  <c:v>111.04668019715859</c:v>
                </c:pt>
                <c:pt idx="46">
                  <c:v>112.41905866434713</c:v>
                </c:pt>
                <c:pt idx="47">
                  <c:v>112.89262588189814</c:v>
                </c:pt>
                <c:pt idx="48">
                  <c:v>112.78631487387649</c:v>
                </c:pt>
                <c:pt idx="49">
                  <c:v>113.28887600270609</c:v>
                </c:pt>
                <c:pt idx="50">
                  <c:v>114.57427273605876</c:v>
                </c:pt>
                <c:pt idx="51">
                  <c:v>115.7436938242969</c:v>
                </c:pt>
                <c:pt idx="52">
                  <c:v>116.50720015463418</c:v>
                </c:pt>
                <c:pt idx="53">
                  <c:v>116.42021842079831</c:v>
                </c:pt>
                <c:pt idx="54">
                  <c:v>116.66183434812024</c:v>
                </c:pt>
                <c:pt idx="55">
                  <c:v>116.71982217067749</c:v>
                </c:pt>
                <c:pt idx="56">
                  <c:v>118.00521890403016</c:v>
                </c:pt>
                <c:pt idx="57">
                  <c:v>117.32869430752876</c:v>
                </c:pt>
                <c:pt idx="58">
                  <c:v>117.53165168647917</c:v>
                </c:pt>
                <c:pt idx="59">
                  <c:v>117.25137721078573</c:v>
                </c:pt>
                <c:pt idx="60">
                  <c:v>117.41567604136465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C2-4672-B3DD-7CB91218AD54}"/>
            </c:ext>
          </c:extLst>
        </c:ser>
        <c:ser>
          <c:idx val="4"/>
          <c:order val="4"/>
          <c:tx>
            <c:v>Salaires</c:v>
          </c:tx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1"/>
              <c:layout>
                <c:manualLayout>
                  <c:x val="-4.1547073362766022E-2"/>
                  <c:y val="5.899051321030653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8D-4DD9-B335-0ABE4FB27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'Simulateur pouvoir d''achat'!$F$49:$BN$49</c:f>
              <c:strCache>
                <c:ptCount val="61"/>
                <c:pt idx="0">
                  <c:v>Déc. 2018</c:v>
                </c:pt>
                <c:pt idx="1">
                  <c:v>Janv. 2019</c:v>
                </c:pt>
                <c:pt idx="2">
                  <c:v>Fév. 2019</c:v>
                </c:pt>
                <c:pt idx="3">
                  <c:v>Mars 2019</c:v>
                </c:pt>
                <c:pt idx="4">
                  <c:v>Avril 2019</c:v>
                </c:pt>
                <c:pt idx="5">
                  <c:v>Mai 2019</c:v>
                </c:pt>
                <c:pt idx="6">
                  <c:v>Juin 2019</c:v>
                </c:pt>
                <c:pt idx="7">
                  <c:v>Juil. 2019</c:v>
                </c:pt>
                <c:pt idx="8">
                  <c:v>Août 2019</c:v>
                </c:pt>
                <c:pt idx="9">
                  <c:v>Sept. 2019</c:v>
                </c:pt>
                <c:pt idx="10">
                  <c:v>Oct. 2019</c:v>
                </c:pt>
                <c:pt idx="11">
                  <c:v>Nov. 2019</c:v>
                </c:pt>
                <c:pt idx="12">
                  <c:v>Déc. 2019</c:v>
                </c:pt>
                <c:pt idx="13">
                  <c:v>Janv. 2020</c:v>
                </c:pt>
                <c:pt idx="14">
                  <c:v>Fév. 2020</c:v>
                </c:pt>
                <c:pt idx="15">
                  <c:v>Mars 2020</c:v>
                </c:pt>
                <c:pt idx="16">
                  <c:v>Avril 2020</c:v>
                </c:pt>
                <c:pt idx="17">
                  <c:v>Mai 2020</c:v>
                </c:pt>
                <c:pt idx="18">
                  <c:v>Juin 2020</c:v>
                </c:pt>
                <c:pt idx="19">
                  <c:v>Juil. 2020</c:v>
                </c:pt>
                <c:pt idx="20">
                  <c:v>Août 2020</c:v>
                </c:pt>
                <c:pt idx="21">
                  <c:v>Sept. 2020</c:v>
                </c:pt>
                <c:pt idx="22">
                  <c:v>Oct. 2020</c:v>
                </c:pt>
                <c:pt idx="23">
                  <c:v>Nov. 2020</c:v>
                </c:pt>
                <c:pt idx="24">
                  <c:v>Déc. 2020</c:v>
                </c:pt>
                <c:pt idx="25">
                  <c:v>Janv. 2021</c:v>
                </c:pt>
                <c:pt idx="26">
                  <c:v>Fév. 2021</c:v>
                </c:pt>
                <c:pt idx="27">
                  <c:v>Mars 2021</c:v>
                </c:pt>
                <c:pt idx="28">
                  <c:v>Avril 2021</c:v>
                </c:pt>
                <c:pt idx="29">
                  <c:v>Mai 2021</c:v>
                </c:pt>
                <c:pt idx="30">
                  <c:v>Juin 2021</c:v>
                </c:pt>
                <c:pt idx="31">
                  <c:v>Juil. 2021</c:v>
                </c:pt>
                <c:pt idx="32">
                  <c:v>Août 2021</c:v>
                </c:pt>
                <c:pt idx="33">
                  <c:v>Sept. 2021</c:v>
                </c:pt>
                <c:pt idx="34">
                  <c:v>Oct. 2021</c:v>
                </c:pt>
                <c:pt idx="35">
                  <c:v>Nov. 2021</c:v>
                </c:pt>
                <c:pt idx="36">
                  <c:v>Déc. 2021</c:v>
                </c:pt>
                <c:pt idx="37">
                  <c:v>Janv. 2022</c:v>
                </c:pt>
                <c:pt idx="38">
                  <c:v>Fév. 2022</c:v>
                </c:pt>
                <c:pt idx="39">
                  <c:v>Mars 2022</c:v>
                </c:pt>
                <c:pt idx="40">
                  <c:v>Avril 2022</c:v>
                </c:pt>
                <c:pt idx="41">
                  <c:v>Mai 2022</c:v>
                </c:pt>
                <c:pt idx="42">
                  <c:v>Juin 2022</c:v>
                </c:pt>
                <c:pt idx="43">
                  <c:v>Juil. 2022</c:v>
                </c:pt>
                <c:pt idx="44">
                  <c:v>Août 2022</c:v>
                </c:pt>
                <c:pt idx="45">
                  <c:v>Sept. 2022</c:v>
                </c:pt>
                <c:pt idx="46">
                  <c:v>Oct. 2022</c:v>
                </c:pt>
                <c:pt idx="47">
                  <c:v>Nov. 2022</c:v>
                </c:pt>
                <c:pt idx="48">
                  <c:v>Déc. 2022</c:v>
                </c:pt>
                <c:pt idx="49">
                  <c:v>Janv. 2023</c:v>
                </c:pt>
                <c:pt idx="50">
                  <c:v>Fév. 2023</c:v>
                </c:pt>
                <c:pt idx="51">
                  <c:v>Mars 2023</c:v>
                </c:pt>
                <c:pt idx="52">
                  <c:v>Avril 2023</c:v>
                </c:pt>
                <c:pt idx="53">
                  <c:v>Mai 2023</c:v>
                </c:pt>
                <c:pt idx="54">
                  <c:v>Juin 2023</c:v>
                </c:pt>
                <c:pt idx="55">
                  <c:v>Juil. 2023</c:v>
                </c:pt>
                <c:pt idx="56">
                  <c:v>Août 2023</c:v>
                </c:pt>
                <c:pt idx="57">
                  <c:v>Sept. 2023</c:v>
                </c:pt>
                <c:pt idx="58">
                  <c:v>Oct. 2023</c:v>
                </c:pt>
                <c:pt idx="59">
                  <c:v>Nov. 2023</c:v>
                </c:pt>
                <c:pt idx="60">
                  <c:v>Déc. 2023</c:v>
                </c:pt>
              </c:strCache>
            </c:strRef>
          </c:cat>
          <c:val>
            <c:numRef>
              <c:f>'Simulateur pouvoir d''achat'!$F$57:$BN$57</c:f>
              <c:numCache>
                <c:formatCode>#,##0</c:formatCode>
                <c:ptCount val="6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116.34349030470914</c:v>
                </c:pt>
                <c:pt idx="41">
                  <c:v>116.34349030470914</c:v>
                </c:pt>
                <c:pt idx="42">
                  <c:v>116.34349030470914</c:v>
                </c:pt>
                <c:pt idx="43">
                  <c:v>116.34349030470914</c:v>
                </c:pt>
                <c:pt idx="44">
                  <c:v>116.34349030470914</c:v>
                </c:pt>
                <c:pt idx="45">
                  <c:v>116.34349030470914</c:v>
                </c:pt>
                <c:pt idx="46">
                  <c:v>116.34349030470914</c:v>
                </c:pt>
                <c:pt idx="47">
                  <c:v>116.34349030470914</c:v>
                </c:pt>
                <c:pt idx="48">
                  <c:v>116.34349030470914</c:v>
                </c:pt>
                <c:pt idx="49">
                  <c:v>116.34349030470914</c:v>
                </c:pt>
                <c:pt idx="50">
                  <c:v>116.34349030470914</c:v>
                </c:pt>
                <c:pt idx="51">
                  <c:v>116.34349030470914</c:v>
                </c:pt>
                <c:pt idx="52">
                  <c:v>116.34349030470914</c:v>
                </c:pt>
                <c:pt idx="53">
                  <c:v>122.43767313019389</c:v>
                </c:pt>
                <c:pt idx="54">
                  <c:v>122.43767313019389</c:v>
                </c:pt>
                <c:pt idx="55">
                  <c:v>122.43767313019389</c:v>
                </c:pt>
                <c:pt idx="56">
                  <c:v>122.43767313019389</c:v>
                </c:pt>
                <c:pt idx="57">
                  <c:v>122.43767313019389</c:v>
                </c:pt>
                <c:pt idx="58">
                  <c:v>122.43767313019389</c:v>
                </c:pt>
                <c:pt idx="59">
                  <c:v>122.43767313019389</c:v>
                </c:pt>
                <c:pt idx="60">
                  <c:v>122.43767313019389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C2-4672-B3DD-7CB91218A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723567"/>
        <c:axId val="312531359"/>
      </c:lineChart>
      <c:catAx>
        <c:axId val="33172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12531359"/>
        <c:crosses val="autoZero"/>
        <c:auto val="1"/>
        <c:lblAlgn val="ctr"/>
        <c:lblOffset val="100"/>
        <c:noMultiLvlLbl val="0"/>
      </c:catAx>
      <c:valAx>
        <c:axId val="312531359"/>
        <c:scaling>
          <c:orientation val="minMax"/>
          <c:min val="99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31723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'Simulateur pouvoir d''achat'!$B$68</c:f>
              <c:strCache>
                <c:ptCount val="1"/>
                <c:pt idx="0">
                  <c:v>Négatif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'Simulateur pouvoir d''achat'!$G$49:$BN$49</c:f>
              <c:strCache>
                <c:ptCount val="60"/>
                <c:pt idx="0">
                  <c:v>Janv. 2019</c:v>
                </c:pt>
                <c:pt idx="1">
                  <c:v>Fév. 2019</c:v>
                </c:pt>
                <c:pt idx="2">
                  <c:v>Mars 2019</c:v>
                </c:pt>
                <c:pt idx="3">
                  <c:v>Avril 2019</c:v>
                </c:pt>
                <c:pt idx="4">
                  <c:v>Mai 2019</c:v>
                </c:pt>
                <c:pt idx="5">
                  <c:v>Juin 2019</c:v>
                </c:pt>
                <c:pt idx="6">
                  <c:v>Juil. 2019</c:v>
                </c:pt>
                <c:pt idx="7">
                  <c:v>Août 2019</c:v>
                </c:pt>
                <c:pt idx="8">
                  <c:v>Sept. 2019</c:v>
                </c:pt>
                <c:pt idx="9">
                  <c:v>Oct. 2019</c:v>
                </c:pt>
                <c:pt idx="10">
                  <c:v>Nov. 2019</c:v>
                </c:pt>
                <c:pt idx="11">
                  <c:v>Déc. 2019</c:v>
                </c:pt>
                <c:pt idx="12">
                  <c:v>Janv. 2020</c:v>
                </c:pt>
                <c:pt idx="13">
                  <c:v>Fév. 2020</c:v>
                </c:pt>
                <c:pt idx="14">
                  <c:v>Mars 2020</c:v>
                </c:pt>
                <c:pt idx="15">
                  <c:v>Avril 2020</c:v>
                </c:pt>
                <c:pt idx="16">
                  <c:v>Mai 2020</c:v>
                </c:pt>
                <c:pt idx="17">
                  <c:v>Juin 2020</c:v>
                </c:pt>
                <c:pt idx="18">
                  <c:v>Juil. 2020</c:v>
                </c:pt>
                <c:pt idx="19">
                  <c:v>Août 2020</c:v>
                </c:pt>
                <c:pt idx="20">
                  <c:v>Sept. 2020</c:v>
                </c:pt>
                <c:pt idx="21">
                  <c:v>Oct. 2020</c:v>
                </c:pt>
                <c:pt idx="22">
                  <c:v>Nov. 2020</c:v>
                </c:pt>
                <c:pt idx="23">
                  <c:v>Déc. 2020</c:v>
                </c:pt>
                <c:pt idx="24">
                  <c:v>Janv. 2021</c:v>
                </c:pt>
                <c:pt idx="25">
                  <c:v>Fév. 2021</c:v>
                </c:pt>
                <c:pt idx="26">
                  <c:v>Mars 2021</c:v>
                </c:pt>
                <c:pt idx="27">
                  <c:v>Avril 2021</c:v>
                </c:pt>
                <c:pt idx="28">
                  <c:v>Mai 2021</c:v>
                </c:pt>
                <c:pt idx="29">
                  <c:v>Juin 2021</c:v>
                </c:pt>
                <c:pt idx="30">
                  <c:v>Juil. 2021</c:v>
                </c:pt>
                <c:pt idx="31">
                  <c:v>Août 2021</c:v>
                </c:pt>
                <c:pt idx="32">
                  <c:v>Sept. 2021</c:v>
                </c:pt>
                <c:pt idx="33">
                  <c:v>Oct. 2021</c:v>
                </c:pt>
                <c:pt idx="34">
                  <c:v>Nov. 2021</c:v>
                </c:pt>
                <c:pt idx="35">
                  <c:v>Déc. 2021</c:v>
                </c:pt>
                <c:pt idx="36">
                  <c:v>Janv. 2022</c:v>
                </c:pt>
                <c:pt idx="37">
                  <c:v>Fév. 2022</c:v>
                </c:pt>
                <c:pt idx="38">
                  <c:v>Mars 2022</c:v>
                </c:pt>
                <c:pt idx="39">
                  <c:v>Avril 2022</c:v>
                </c:pt>
                <c:pt idx="40">
                  <c:v>Mai 2022</c:v>
                </c:pt>
                <c:pt idx="41">
                  <c:v>Juin 2022</c:v>
                </c:pt>
                <c:pt idx="42">
                  <c:v>Juil. 2022</c:v>
                </c:pt>
                <c:pt idx="43">
                  <c:v>Août 2022</c:v>
                </c:pt>
                <c:pt idx="44">
                  <c:v>Sept. 2022</c:v>
                </c:pt>
                <c:pt idx="45">
                  <c:v>Oct. 2022</c:v>
                </c:pt>
                <c:pt idx="46">
                  <c:v>Nov. 2022</c:v>
                </c:pt>
                <c:pt idx="47">
                  <c:v>Déc. 2022</c:v>
                </c:pt>
                <c:pt idx="48">
                  <c:v>Janv. 2023</c:v>
                </c:pt>
                <c:pt idx="49">
                  <c:v>Fév. 2023</c:v>
                </c:pt>
                <c:pt idx="50">
                  <c:v>Mars 2023</c:v>
                </c:pt>
                <c:pt idx="51">
                  <c:v>Avril 2023</c:v>
                </c:pt>
                <c:pt idx="52">
                  <c:v>Mai 2023</c:v>
                </c:pt>
                <c:pt idx="53">
                  <c:v>Juin 2023</c:v>
                </c:pt>
                <c:pt idx="54">
                  <c:v>Juil. 2023</c:v>
                </c:pt>
                <c:pt idx="55">
                  <c:v>Août 2023</c:v>
                </c:pt>
                <c:pt idx="56">
                  <c:v>Sept. 2023</c:v>
                </c:pt>
                <c:pt idx="57">
                  <c:v>Oct. 2023</c:v>
                </c:pt>
                <c:pt idx="58">
                  <c:v>Nov. 2023</c:v>
                </c:pt>
                <c:pt idx="59">
                  <c:v>Déc. 2023</c:v>
                </c:pt>
              </c:strCache>
            </c:strRef>
          </c:cat>
          <c:val>
            <c:numRef>
              <c:f>'Simulateur pouvoir d''achat'!$G$68:$BN$68</c:f>
              <c:numCache>
                <c:formatCode>\+#\ ##0\ "€";\-#\ ##0\ "€"</c:formatCode>
                <c:ptCount val="60"/>
                <c:pt idx="0">
                  <c:v>-0.83540032307521361</c:v>
                </c:pt>
                <c:pt idx="1">
                  <c:v>-2.8403610984550873</c:v>
                </c:pt>
                <c:pt idx="2">
                  <c:v>-18.044646978420339</c:v>
                </c:pt>
                <c:pt idx="3">
                  <c:v>-24.393689433790392</c:v>
                </c:pt>
                <c:pt idx="4">
                  <c:v>-26.565730273785356</c:v>
                </c:pt>
                <c:pt idx="5">
                  <c:v>-31.411052147620317</c:v>
                </c:pt>
                <c:pt idx="6">
                  <c:v>-27.401130596860327</c:v>
                </c:pt>
                <c:pt idx="7">
                  <c:v>-36.757614215300556</c:v>
                </c:pt>
                <c:pt idx="8">
                  <c:v>-30.241491695315165</c:v>
                </c:pt>
                <c:pt idx="9">
                  <c:v>-28.904851178395415</c:v>
                </c:pt>
                <c:pt idx="10">
                  <c:v>-30.074411630700567</c:v>
                </c:pt>
                <c:pt idx="11">
                  <c:v>-38.595494926065584</c:v>
                </c:pt>
                <c:pt idx="12">
                  <c:v>-29.57317143685529</c:v>
                </c:pt>
                <c:pt idx="13">
                  <c:v>-30.074411630700567</c:v>
                </c:pt>
                <c:pt idx="14">
                  <c:v>-31.243972083005719</c:v>
                </c:pt>
                <c:pt idx="15">
                  <c:v>-30.909811953775289</c:v>
                </c:pt>
                <c:pt idx="16">
                  <c:v>-33.750173052230373</c:v>
                </c:pt>
                <c:pt idx="17">
                  <c:v>-35.253893633765465</c:v>
                </c:pt>
                <c:pt idx="18">
                  <c:v>-42.438336412210731</c:v>
                </c:pt>
                <c:pt idx="19">
                  <c:v>-40.433375636830853</c:v>
                </c:pt>
                <c:pt idx="20">
                  <c:v>-30.575651824545353</c:v>
                </c:pt>
                <c:pt idx="21">
                  <c:v>-30.074411630700567</c:v>
                </c:pt>
                <c:pt idx="22">
                  <c:v>-33.917253116845465</c:v>
                </c:pt>
                <c:pt idx="23">
                  <c:v>-38.094254732220548</c:v>
                </c:pt>
                <c:pt idx="24">
                  <c:v>-42.772496541440667</c:v>
                </c:pt>
                <c:pt idx="25">
                  <c:v>-43.440816799900546</c:v>
                </c:pt>
                <c:pt idx="26">
                  <c:v>-55.637661516795617</c:v>
                </c:pt>
                <c:pt idx="27">
                  <c:v>-59.313422938325921</c:v>
                </c:pt>
                <c:pt idx="28">
                  <c:v>-65.328305264466039</c:v>
                </c:pt>
                <c:pt idx="29">
                  <c:v>-68.502826492151058</c:v>
                </c:pt>
                <c:pt idx="30">
                  <c:v>-69.672386944456207</c:v>
                </c:pt>
                <c:pt idx="31">
                  <c:v>-82.036311725965874</c:v>
                </c:pt>
                <c:pt idx="32">
                  <c:v>-78.360550304436074</c:v>
                </c:pt>
                <c:pt idx="33">
                  <c:v>-86.380393405956056</c:v>
                </c:pt>
                <c:pt idx="34">
                  <c:v>-93.898996313631272</c:v>
                </c:pt>
                <c:pt idx="35">
                  <c:v>-98.075997929006348</c:v>
                </c:pt>
                <c:pt idx="36">
                  <c:v>-100.91635902746144</c:v>
                </c:pt>
                <c:pt idx="37">
                  <c:v>-117.29020535973159</c:v>
                </c:pt>
                <c:pt idx="38">
                  <c:v>-146.86337679658712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-2.8301789338522747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E-405B-8444-FAA37A8F0E94}"/>
            </c:ext>
          </c:extLst>
        </c:ser>
        <c:ser>
          <c:idx val="0"/>
          <c:order val="1"/>
          <c:tx>
            <c:strRef>
              <c:f>'Simulateur pouvoir d''achat'!$B$67</c:f>
              <c:strCache>
                <c:ptCount val="1"/>
                <c:pt idx="0">
                  <c:v>Positif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invertIfNegative val="0"/>
          <c:cat>
            <c:strRef>
              <c:f>'Simulateur pouvoir d''achat'!$G$49:$BN$49</c:f>
              <c:strCache>
                <c:ptCount val="60"/>
                <c:pt idx="0">
                  <c:v>Janv. 2019</c:v>
                </c:pt>
                <c:pt idx="1">
                  <c:v>Fév. 2019</c:v>
                </c:pt>
                <c:pt idx="2">
                  <c:v>Mars 2019</c:v>
                </c:pt>
                <c:pt idx="3">
                  <c:v>Avril 2019</c:v>
                </c:pt>
                <c:pt idx="4">
                  <c:v>Mai 2019</c:v>
                </c:pt>
                <c:pt idx="5">
                  <c:v>Juin 2019</c:v>
                </c:pt>
                <c:pt idx="6">
                  <c:v>Juil. 2019</c:v>
                </c:pt>
                <c:pt idx="7">
                  <c:v>Août 2019</c:v>
                </c:pt>
                <c:pt idx="8">
                  <c:v>Sept. 2019</c:v>
                </c:pt>
                <c:pt idx="9">
                  <c:v>Oct. 2019</c:v>
                </c:pt>
                <c:pt idx="10">
                  <c:v>Nov. 2019</c:v>
                </c:pt>
                <c:pt idx="11">
                  <c:v>Déc. 2019</c:v>
                </c:pt>
                <c:pt idx="12">
                  <c:v>Janv. 2020</c:v>
                </c:pt>
                <c:pt idx="13">
                  <c:v>Fév. 2020</c:v>
                </c:pt>
                <c:pt idx="14">
                  <c:v>Mars 2020</c:v>
                </c:pt>
                <c:pt idx="15">
                  <c:v>Avril 2020</c:v>
                </c:pt>
                <c:pt idx="16">
                  <c:v>Mai 2020</c:v>
                </c:pt>
                <c:pt idx="17">
                  <c:v>Juin 2020</c:v>
                </c:pt>
                <c:pt idx="18">
                  <c:v>Juil. 2020</c:v>
                </c:pt>
                <c:pt idx="19">
                  <c:v>Août 2020</c:v>
                </c:pt>
                <c:pt idx="20">
                  <c:v>Sept. 2020</c:v>
                </c:pt>
                <c:pt idx="21">
                  <c:v>Oct. 2020</c:v>
                </c:pt>
                <c:pt idx="22">
                  <c:v>Nov. 2020</c:v>
                </c:pt>
                <c:pt idx="23">
                  <c:v>Déc. 2020</c:v>
                </c:pt>
                <c:pt idx="24">
                  <c:v>Janv. 2021</c:v>
                </c:pt>
                <c:pt idx="25">
                  <c:v>Fév. 2021</c:v>
                </c:pt>
                <c:pt idx="26">
                  <c:v>Mars 2021</c:v>
                </c:pt>
                <c:pt idx="27">
                  <c:v>Avril 2021</c:v>
                </c:pt>
                <c:pt idx="28">
                  <c:v>Mai 2021</c:v>
                </c:pt>
                <c:pt idx="29">
                  <c:v>Juin 2021</c:v>
                </c:pt>
                <c:pt idx="30">
                  <c:v>Juil. 2021</c:v>
                </c:pt>
                <c:pt idx="31">
                  <c:v>Août 2021</c:v>
                </c:pt>
                <c:pt idx="32">
                  <c:v>Sept. 2021</c:v>
                </c:pt>
                <c:pt idx="33">
                  <c:v>Oct. 2021</c:v>
                </c:pt>
                <c:pt idx="34">
                  <c:v>Nov. 2021</c:v>
                </c:pt>
                <c:pt idx="35">
                  <c:v>Déc. 2021</c:v>
                </c:pt>
                <c:pt idx="36">
                  <c:v>Janv. 2022</c:v>
                </c:pt>
                <c:pt idx="37">
                  <c:v>Fév. 2022</c:v>
                </c:pt>
                <c:pt idx="38">
                  <c:v>Mars 2022</c:v>
                </c:pt>
                <c:pt idx="39">
                  <c:v>Avril 2022</c:v>
                </c:pt>
                <c:pt idx="40">
                  <c:v>Mai 2022</c:v>
                </c:pt>
                <c:pt idx="41">
                  <c:v>Juin 2022</c:v>
                </c:pt>
                <c:pt idx="42">
                  <c:v>Juil. 2022</c:v>
                </c:pt>
                <c:pt idx="43">
                  <c:v>Août 2022</c:v>
                </c:pt>
                <c:pt idx="44">
                  <c:v>Sept. 2022</c:v>
                </c:pt>
                <c:pt idx="45">
                  <c:v>Oct. 2022</c:v>
                </c:pt>
                <c:pt idx="46">
                  <c:v>Nov. 2022</c:v>
                </c:pt>
                <c:pt idx="47">
                  <c:v>Déc. 2022</c:v>
                </c:pt>
                <c:pt idx="48">
                  <c:v>Janv. 2023</c:v>
                </c:pt>
                <c:pt idx="49">
                  <c:v>Fév. 2023</c:v>
                </c:pt>
                <c:pt idx="50">
                  <c:v>Mars 2023</c:v>
                </c:pt>
                <c:pt idx="51">
                  <c:v>Avril 2023</c:v>
                </c:pt>
                <c:pt idx="52">
                  <c:v>Mai 2023</c:v>
                </c:pt>
                <c:pt idx="53">
                  <c:v>Juin 2023</c:v>
                </c:pt>
                <c:pt idx="54">
                  <c:v>Juil. 2023</c:v>
                </c:pt>
                <c:pt idx="55">
                  <c:v>Août 2023</c:v>
                </c:pt>
                <c:pt idx="56">
                  <c:v>Sept. 2023</c:v>
                </c:pt>
                <c:pt idx="57">
                  <c:v>Oct. 2023</c:v>
                </c:pt>
                <c:pt idx="58">
                  <c:v>Nov. 2023</c:v>
                </c:pt>
                <c:pt idx="59">
                  <c:v>Déc. 2023</c:v>
                </c:pt>
              </c:strCache>
            </c:strRef>
          </c:cat>
          <c:val>
            <c:numRef>
              <c:f>'Simulateur pouvoir d''achat'!$G$67:$BN$67</c:f>
              <c:numCache>
                <c:formatCode>\+#\ ##0\ "€";\-#\ ##0\ "€"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126.99103127200434</c:v>
                </c:pt>
                <c:pt idx="40">
                  <c:v>112.78922577972914</c:v>
                </c:pt>
                <c:pt idx="41">
                  <c:v>96.582459512073825</c:v>
                </c:pt>
                <c:pt idx="42">
                  <c:v>90.901737315163643</c:v>
                </c:pt>
                <c:pt idx="43">
                  <c:v>81.712333761338513</c:v>
                </c:pt>
                <c:pt idx="44">
                  <c:v>91.570057573623785</c:v>
                </c:pt>
                <c:pt idx="45">
                  <c:v>67.844688398293741</c:v>
                </c:pt>
                <c:pt idx="46">
                  <c:v>59.657765232158184</c:v>
                </c:pt>
                <c:pt idx="47">
                  <c:v>61.495645942923211</c:v>
                </c:pt>
                <c:pt idx="48">
                  <c:v>52.807482582943337</c:v>
                </c:pt>
                <c:pt idx="49">
                  <c:v>30.585833989147918</c:v>
                </c:pt>
                <c:pt idx="50">
                  <c:v>10.369146170732613</c:v>
                </c:pt>
                <c:pt idx="51">
                  <c:v>0</c:v>
                </c:pt>
                <c:pt idx="52">
                  <c:v>104.02839879053923</c:v>
                </c:pt>
                <c:pt idx="53">
                  <c:v>99.851397175164152</c:v>
                </c:pt>
                <c:pt idx="54">
                  <c:v>98.848916787474337</c:v>
                </c:pt>
                <c:pt idx="55">
                  <c:v>76.627268193678901</c:v>
                </c:pt>
                <c:pt idx="56">
                  <c:v>88.322872716728938</c:v>
                </c:pt>
                <c:pt idx="57">
                  <c:v>84.814191359814231</c:v>
                </c:pt>
                <c:pt idx="58">
                  <c:v>89.659513233649193</c:v>
                </c:pt>
                <c:pt idx="59">
                  <c:v>86.819152135194102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E-405B-8444-FAA37A8F0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723567"/>
        <c:axId val="312531359"/>
      </c:barChart>
      <c:catAx>
        <c:axId val="33172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12531359"/>
        <c:crosses val="autoZero"/>
        <c:auto val="1"/>
        <c:lblAlgn val="ctr"/>
        <c:lblOffset val="100"/>
        <c:noMultiLvlLbl val="0"/>
      </c:catAx>
      <c:valAx>
        <c:axId val="31253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+#\ ##0\ &quot;€&quot;;\-#\ 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31723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4222711717262"/>
          <c:y val="0.15720513206675235"/>
          <c:w val="0.85103186180950152"/>
          <c:h val="0.4573651567134362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'Simulateur pouvoir d''achat'!$B$71</c:f>
              <c:strCache>
                <c:ptCount val="1"/>
                <c:pt idx="0">
                  <c:v>Négatif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'Simulateur pouvoir d''achat'!$G$49:$BN$49</c:f>
              <c:strCache>
                <c:ptCount val="60"/>
                <c:pt idx="0">
                  <c:v>Janv. 2019</c:v>
                </c:pt>
                <c:pt idx="1">
                  <c:v>Fév. 2019</c:v>
                </c:pt>
                <c:pt idx="2">
                  <c:v>Mars 2019</c:v>
                </c:pt>
                <c:pt idx="3">
                  <c:v>Avril 2019</c:v>
                </c:pt>
                <c:pt idx="4">
                  <c:v>Mai 2019</c:v>
                </c:pt>
                <c:pt idx="5">
                  <c:v>Juin 2019</c:v>
                </c:pt>
                <c:pt idx="6">
                  <c:v>Juil. 2019</c:v>
                </c:pt>
                <c:pt idx="7">
                  <c:v>Août 2019</c:v>
                </c:pt>
                <c:pt idx="8">
                  <c:v>Sept. 2019</c:v>
                </c:pt>
                <c:pt idx="9">
                  <c:v>Oct. 2019</c:v>
                </c:pt>
                <c:pt idx="10">
                  <c:v>Nov. 2019</c:v>
                </c:pt>
                <c:pt idx="11">
                  <c:v>Déc. 2019</c:v>
                </c:pt>
                <c:pt idx="12">
                  <c:v>Janv. 2020</c:v>
                </c:pt>
                <c:pt idx="13">
                  <c:v>Fév. 2020</c:v>
                </c:pt>
                <c:pt idx="14">
                  <c:v>Mars 2020</c:v>
                </c:pt>
                <c:pt idx="15">
                  <c:v>Avril 2020</c:v>
                </c:pt>
                <c:pt idx="16">
                  <c:v>Mai 2020</c:v>
                </c:pt>
                <c:pt idx="17">
                  <c:v>Juin 2020</c:v>
                </c:pt>
                <c:pt idx="18">
                  <c:v>Juil. 2020</c:v>
                </c:pt>
                <c:pt idx="19">
                  <c:v>Août 2020</c:v>
                </c:pt>
                <c:pt idx="20">
                  <c:v>Sept. 2020</c:v>
                </c:pt>
                <c:pt idx="21">
                  <c:v>Oct. 2020</c:v>
                </c:pt>
                <c:pt idx="22">
                  <c:v>Nov. 2020</c:v>
                </c:pt>
                <c:pt idx="23">
                  <c:v>Déc. 2020</c:v>
                </c:pt>
                <c:pt idx="24">
                  <c:v>Janv. 2021</c:v>
                </c:pt>
                <c:pt idx="25">
                  <c:v>Fév. 2021</c:v>
                </c:pt>
                <c:pt idx="26">
                  <c:v>Mars 2021</c:v>
                </c:pt>
                <c:pt idx="27">
                  <c:v>Avril 2021</c:v>
                </c:pt>
                <c:pt idx="28">
                  <c:v>Mai 2021</c:v>
                </c:pt>
                <c:pt idx="29">
                  <c:v>Juin 2021</c:v>
                </c:pt>
                <c:pt idx="30">
                  <c:v>Juil. 2021</c:v>
                </c:pt>
                <c:pt idx="31">
                  <c:v>Août 2021</c:v>
                </c:pt>
                <c:pt idx="32">
                  <c:v>Sept. 2021</c:v>
                </c:pt>
                <c:pt idx="33">
                  <c:v>Oct. 2021</c:v>
                </c:pt>
                <c:pt idx="34">
                  <c:v>Nov. 2021</c:v>
                </c:pt>
                <c:pt idx="35">
                  <c:v>Déc. 2021</c:v>
                </c:pt>
                <c:pt idx="36">
                  <c:v>Janv. 2022</c:v>
                </c:pt>
                <c:pt idx="37">
                  <c:v>Fév. 2022</c:v>
                </c:pt>
                <c:pt idx="38">
                  <c:v>Mars 2022</c:v>
                </c:pt>
                <c:pt idx="39">
                  <c:v>Avril 2022</c:v>
                </c:pt>
                <c:pt idx="40">
                  <c:v>Mai 2022</c:v>
                </c:pt>
                <c:pt idx="41">
                  <c:v>Juin 2022</c:v>
                </c:pt>
                <c:pt idx="42">
                  <c:v>Juil. 2022</c:v>
                </c:pt>
                <c:pt idx="43">
                  <c:v>Août 2022</c:v>
                </c:pt>
                <c:pt idx="44">
                  <c:v>Sept. 2022</c:v>
                </c:pt>
                <c:pt idx="45">
                  <c:v>Oct. 2022</c:v>
                </c:pt>
                <c:pt idx="46">
                  <c:v>Nov. 2022</c:v>
                </c:pt>
                <c:pt idx="47">
                  <c:v>Déc. 2022</c:v>
                </c:pt>
                <c:pt idx="48">
                  <c:v>Janv. 2023</c:v>
                </c:pt>
                <c:pt idx="49">
                  <c:v>Fév. 2023</c:v>
                </c:pt>
                <c:pt idx="50">
                  <c:v>Mars 2023</c:v>
                </c:pt>
                <c:pt idx="51">
                  <c:v>Avril 2023</c:v>
                </c:pt>
                <c:pt idx="52">
                  <c:v>Mai 2023</c:v>
                </c:pt>
                <c:pt idx="53">
                  <c:v>Juin 2023</c:v>
                </c:pt>
                <c:pt idx="54">
                  <c:v>Juil. 2023</c:v>
                </c:pt>
                <c:pt idx="55">
                  <c:v>Août 2023</c:v>
                </c:pt>
                <c:pt idx="56">
                  <c:v>Sept. 2023</c:v>
                </c:pt>
                <c:pt idx="57">
                  <c:v>Oct. 2023</c:v>
                </c:pt>
                <c:pt idx="58">
                  <c:v>Nov. 2023</c:v>
                </c:pt>
                <c:pt idx="59">
                  <c:v>Déc. 2023</c:v>
                </c:pt>
              </c:strCache>
            </c:strRef>
          </c:cat>
          <c:val>
            <c:numRef>
              <c:f>'Simulateur pouvoir d''achat'!$G$71:$BN$71</c:f>
              <c:numCache>
                <c:formatCode>\+#\ ##0\ "€";\-#\ ##0\ "€"</c:formatCode>
                <c:ptCount val="60"/>
                <c:pt idx="0">
                  <c:v>-0.83540032307521361</c:v>
                </c:pt>
                <c:pt idx="1">
                  <c:v>-3.6757614215303009</c:v>
                </c:pt>
                <c:pt idx="2">
                  <c:v>-21.720408399950639</c:v>
                </c:pt>
                <c:pt idx="3">
                  <c:v>-46.114097833741027</c:v>
                </c:pt>
                <c:pt idx="4">
                  <c:v>-72.67982810752639</c:v>
                </c:pt>
                <c:pt idx="5">
                  <c:v>-104.09088025514671</c:v>
                </c:pt>
                <c:pt idx="6">
                  <c:v>-131.49201085200704</c:v>
                </c:pt>
                <c:pt idx="7">
                  <c:v>-168.24962506730759</c:v>
                </c:pt>
                <c:pt idx="8">
                  <c:v>-198.49111676262277</c:v>
                </c:pt>
                <c:pt idx="9">
                  <c:v>-227.39596794101817</c:v>
                </c:pt>
                <c:pt idx="10">
                  <c:v>-257.47037957171875</c:v>
                </c:pt>
                <c:pt idx="11">
                  <c:v>-296.06587449778431</c:v>
                </c:pt>
                <c:pt idx="12">
                  <c:v>-325.63904593463963</c:v>
                </c:pt>
                <c:pt idx="13">
                  <c:v>-355.71345756534021</c:v>
                </c:pt>
                <c:pt idx="14">
                  <c:v>-386.95742964834591</c:v>
                </c:pt>
                <c:pt idx="15">
                  <c:v>-417.86724160212123</c:v>
                </c:pt>
                <c:pt idx="16">
                  <c:v>-451.61741465435159</c:v>
                </c:pt>
                <c:pt idx="17">
                  <c:v>-486.87130828811706</c:v>
                </c:pt>
                <c:pt idx="18">
                  <c:v>-529.30964470032779</c:v>
                </c:pt>
                <c:pt idx="19">
                  <c:v>-569.74302033715867</c:v>
                </c:pt>
                <c:pt idx="20">
                  <c:v>-600.31867216170406</c:v>
                </c:pt>
                <c:pt idx="21">
                  <c:v>-630.39308379240458</c:v>
                </c:pt>
                <c:pt idx="22">
                  <c:v>-664.31033690925005</c:v>
                </c:pt>
                <c:pt idx="23">
                  <c:v>-702.40459164147057</c:v>
                </c:pt>
                <c:pt idx="24">
                  <c:v>-745.17708818291123</c:v>
                </c:pt>
                <c:pt idx="25">
                  <c:v>-788.61790498281175</c:v>
                </c:pt>
                <c:pt idx="26">
                  <c:v>-844.25556649960731</c:v>
                </c:pt>
                <c:pt idx="27">
                  <c:v>-903.56898943793328</c:v>
                </c:pt>
                <c:pt idx="28">
                  <c:v>-968.89729470239934</c:v>
                </c:pt>
                <c:pt idx="29">
                  <c:v>-1037.4001211945504</c:v>
                </c:pt>
                <c:pt idx="30">
                  <c:v>-1107.0725081390065</c:v>
                </c:pt>
                <c:pt idx="31">
                  <c:v>-1189.1088198649722</c:v>
                </c:pt>
                <c:pt idx="32">
                  <c:v>-1267.4693701694084</c:v>
                </c:pt>
                <c:pt idx="33">
                  <c:v>-1353.8497635753645</c:v>
                </c:pt>
                <c:pt idx="34">
                  <c:v>-1447.7487598889957</c:v>
                </c:pt>
                <c:pt idx="35">
                  <c:v>-1545.8247578180021</c:v>
                </c:pt>
                <c:pt idx="36">
                  <c:v>-1646.7411168454635</c:v>
                </c:pt>
                <c:pt idx="37">
                  <c:v>-1764.031322205195</c:v>
                </c:pt>
                <c:pt idx="38">
                  <c:v>-1910.8946990017821</c:v>
                </c:pt>
                <c:pt idx="39">
                  <c:v>-1783.9036677297777</c:v>
                </c:pt>
                <c:pt idx="40">
                  <c:v>-1671.1144419500486</c:v>
                </c:pt>
                <c:pt idx="41">
                  <c:v>-1574.5319824379746</c:v>
                </c:pt>
                <c:pt idx="42">
                  <c:v>-1483.6302451228109</c:v>
                </c:pt>
                <c:pt idx="43">
                  <c:v>-1401.9179113614725</c:v>
                </c:pt>
                <c:pt idx="44">
                  <c:v>-1310.3478537878486</c:v>
                </c:pt>
                <c:pt idx="45">
                  <c:v>-1242.5031653895549</c:v>
                </c:pt>
                <c:pt idx="46">
                  <c:v>-1182.8454001573966</c:v>
                </c:pt>
                <c:pt idx="47">
                  <c:v>-1121.3497542144735</c:v>
                </c:pt>
                <c:pt idx="48">
                  <c:v>-1068.5422716315302</c:v>
                </c:pt>
                <c:pt idx="49">
                  <c:v>-1037.9564376423823</c:v>
                </c:pt>
                <c:pt idx="50">
                  <c:v>-1027.5872914716497</c:v>
                </c:pt>
                <c:pt idx="51">
                  <c:v>-1030.4174704055019</c:v>
                </c:pt>
                <c:pt idx="52">
                  <c:v>-926.38907161496275</c:v>
                </c:pt>
                <c:pt idx="53">
                  <c:v>-826.53767443979859</c:v>
                </c:pt>
                <c:pt idx="54">
                  <c:v>-727.68875765232428</c:v>
                </c:pt>
                <c:pt idx="55">
                  <c:v>-651.06148945864538</c:v>
                </c:pt>
                <c:pt idx="56">
                  <c:v>-562.73861674191642</c:v>
                </c:pt>
                <c:pt idx="57">
                  <c:v>-477.92442538210219</c:v>
                </c:pt>
                <c:pt idx="58">
                  <c:v>-388.26491214845299</c:v>
                </c:pt>
                <c:pt idx="59">
                  <c:v>-301.44576001325891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8-4A72-912E-6FAD40B97213}"/>
            </c:ext>
          </c:extLst>
        </c:ser>
        <c:ser>
          <c:idx val="0"/>
          <c:order val="1"/>
          <c:tx>
            <c:strRef>
              <c:f>'Simulateur pouvoir d''achat'!$B$70</c:f>
              <c:strCache>
                <c:ptCount val="1"/>
                <c:pt idx="0">
                  <c:v>Positif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invertIfNegative val="0"/>
          <c:cat>
            <c:strRef>
              <c:f>'Simulateur pouvoir d''achat'!$G$49:$BN$49</c:f>
              <c:strCache>
                <c:ptCount val="60"/>
                <c:pt idx="0">
                  <c:v>Janv. 2019</c:v>
                </c:pt>
                <c:pt idx="1">
                  <c:v>Fév. 2019</c:v>
                </c:pt>
                <c:pt idx="2">
                  <c:v>Mars 2019</c:v>
                </c:pt>
                <c:pt idx="3">
                  <c:v>Avril 2019</c:v>
                </c:pt>
                <c:pt idx="4">
                  <c:v>Mai 2019</c:v>
                </c:pt>
                <c:pt idx="5">
                  <c:v>Juin 2019</c:v>
                </c:pt>
                <c:pt idx="6">
                  <c:v>Juil. 2019</c:v>
                </c:pt>
                <c:pt idx="7">
                  <c:v>Août 2019</c:v>
                </c:pt>
                <c:pt idx="8">
                  <c:v>Sept. 2019</c:v>
                </c:pt>
                <c:pt idx="9">
                  <c:v>Oct. 2019</c:v>
                </c:pt>
                <c:pt idx="10">
                  <c:v>Nov. 2019</c:v>
                </c:pt>
                <c:pt idx="11">
                  <c:v>Déc. 2019</c:v>
                </c:pt>
                <c:pt idx="12">
                  <c:v>Janv. 2020</c:v>
                </c:pt>
                <c:pt idx="13">
                  <c:v>Fév. 2020</c:v>
                </c:pt>
                <c:pt idx="14">
                  <c:v>Mars 2020</c:v>
                </c:pt>
                <c:pt idx="15">
                  <c:v>Avril 2020</c:v>
                </c:pt>
                <c:pt idx="16">
                  <c:v>Mai 2020</c:v>
                </c:pt>
                <c:pt idx="17">
                  <c:v>Juin 2020</c:v>
                </c:pt>
                <c:pt idx="18">
                  <c:v>Juil. 2020</c:v>
                </c:pt>
                <c:pt idx="19">
                  <c:v>Août 2020</c:v>
                </c:pt>
                <c:pt idx="20">
                  <c:v>Sept. 2020</c:v>
                </c:pt>
                <c:pt idx="21">
                  <c:v>Oct. 2020</c:v>
                </c:pt>
                <c:pt idx="22">
                  <c:v>Nov. 2020</c:v>
                </c:pt>
                <c:pt idx="23">
                  <c:v>Déc. 2020</c:v>
                </c:pt>
                <c:pt idx="24">
                  <c:v>Janv. 2021</c:v>
                </c:pt>
                <c:pt idx="25">
                  <c:v>Fév. 2021</c:v>
                </c:pt>
                <c:pt idx="26">
                  <c:v>Mars 2021</c:v>
                </c:pt>
                <c:pt idx="27">
                  <c:v>Avril 2021</c:v>
                </c:pt>
                <c:pt idx="28">
                  <c:v>Mai 2021</c:v>
                </c:pt>
                <c:pt idx="29">
                  <c:v>Juin 2021</c:v>
                </c:pt>
                <c:pt idx="30">
                  <c:v>Juil. 2021</c:v>
                </c:pt>
                <c:pt idx="31">
                  <c:v>Août 2021</c:v>
                </c:pt>
                <c:pt idx="32">
                  <c:v>Sept. 2021</c:v>
                </c:pt>
                <c:pt idx="33">
                  <c:v>Oct. 2021</c:v>
                </c:pt>
                <c:pt idx="34">
                  <c:v>Nov. 2021</c:v>
                </c:pt>
                <c:pt idx="35">
                  <c:v>Déc. 2021</c:v>
                </c:pt>
                <c:pt idx="36">
                  <c:v>Janv. 2022</c:v>
                </c:pt>
                <c:pt idx="37">
                  <c:v>Fév. 2022</c:v>
                </c:pt>
                <c:pt idx="38">
                  <c:v>Mars 2022</c:v>
                </c:pt>
                <c:pt idx="39">
                  <c:v>Avril 2022</c:v>
                </c:pt>
                <c:pt idx="40">
                  <c:v>Mai 2022</c:v>
                </c:pt>
                <c:pt idx="41">
                  <c:v>Juin 2022</c:v>
                </c:pt>
                <c:pt idx="42">
                  <c:v>Juil. 2022</c:v>
                </c:pt>
                <c:pt idx="43">
                  <c:v>Août 2022</c:v>
                </c:pt>
                <c:pt idx="44">
                  <c:v>Sept. 2022</c:v>
                </c:pt>
                <c:pt idx="45">
                  <c:v>Oct. 2022</c:v>
                </c:pt>
                <c:pt idx="46">
                  <c:v>Nov. 2022</c:v>
                </c:pt>
                <c:pt idx="47">
                  <c:v>Déc. 2022</c:v>
                </c:pt>
                <c:pt idx="48">
                  <c:v>Janv. 2023</c:v>
                </c:pt>
                <c:pt idx="49">
                  <c:v>Fév. 2023</c:v>
                </c:pt>
                <c:pt idx="50">
                  <c:v>Mars 2023</c:v>
                </c:pt>
                <c:pt idx="51">
                  <c:v>Avril 2023</c:v>
                </c:pt>
                <c:pt idx="52">
                  <c:v>Mai 2023</c:v>
                </c:pt>
                <c:pt idx="53">
                  <c:v>Juin 2023</c:v>
                </c:pt>
                <c:pt idx="54">
                  <c:v>Juil. 2023</c:v>
                </c:pt>
                <c:pt idx="55">
                  <c:v>Août 2023</c:v>
                </c:pt>
                <c:pt idx="56">
                  <c:v>Sept. 2023</c:v>
                </c:pt>
                <c:pt idx="57">
                  <c:v>Oct. 2023</c:v>
                </c:pt>
                <c:pt idx="58">
                  <c:v>Nov. 2023</c:v>
                </c:pt>
                <c:pt idx="59">
                  <c:v>Déc. 2023</c:v>
                </c:pt>
              </c:strCache>
            </c:strRef>
          </c:cat>
          <c:val>
            <c:numRef>
              <c:f>'Simulateur pouvoir d''achat'!$G$70:$BN$70</c:f>
              <c:numCache>
                <c:formatCode>\+#\ ##0\ "€";\-#\ ##0\ "€"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18-4A72-912E-6FAD40B97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1723567"/>
        <c:axId val="312531359"/>
      </c:barChart>
      <c:catAx>
        <c:axId val="33172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12531359"/>
        <c:crosses val="autoZero"/>
        <c:auto val="1"/>
        <c:lblAlgn val="ctr"/>
        <c:lblOffset val="100"/>
        <c:noMultiLvlLbl val="0"/>
      </c:catAx>
      <c:valAx>
        <c:axId val="31253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+#\ ##0\ &quot;€&quot;;\-#\ 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31723567"/>
        <c:crosses val="autoZero"/>
        <c:crossBetween val="between"/>
      </c:valAx>
      <c:spPr>
        <a:noFill/>
      </c:spPr>
    </c:plotArea>
    <c:plotVisOnly val="1"/>
    <c:dispBlanksAs val="zero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59765</xdr:colOff>
      <xdr:row>1</xdr:row>
      <xdr:rowOff>22669</xdr:rowOff>
    </xdr:from>
    <xdr:to>
      <xdr:col>2</xdr:col>
      <xdr:colOff>7979</xdr:colOff>
      <xdr:row>1</xdr:row>
      <xdr:rowOff>457079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6B3E199-A705-6BFA-4303-9D5C2B15C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5" y="216904"/>
          <a:ext cx="2052866" cy="434410"/>
        </a:xfrm>
        <a:prstGeom prst="rect">
          <a:avLst/>
        </a:prstGeom>
      </xdr:spPr>
    </xdr:pic>
    <xdr:clientData/>
  </xdr:twoCellAnchor>
  <xdr:twoCellAnchor>
    <xdr:from>
      <xdr:col>9</xdr:col>
      <xdr:colOff>134470</xdr:colOff>
      <xdr:row>13</xdr:row>
      <xdr:rowOff>88260</xdr:rowOff>
    </xdr:from>
    <xdr:to>
      <xdr:col>21</xdr:col>
      <xdr:colOff>245331</xdr:colOff>
      <xdr:row>31</xdr:row>
      <xdr:rowOff>67235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6F96E8-F984-4F6E-95BB-ECC7A89C6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144902</xdr:colOff>
      <xdr:row>4</xdr:row>
      <xdr:rowOff>112059</xdr:rowOff>
    </xdr:from>
    <xdr:to>
      <xdr:col>33</xdr:col>
      <xdr:colOff>339351</xdr:colOff>
      <xdr:row>18</xdr:row>
      <xdr:rowOff>17544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06FE7C3-A9D5-441A-A9E9-C489C3368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33618</xdr:colOff>
      <xdr:row>22</xdr:row>
      <xdr:rowOff>87084</xdr:rowOff>
    </xdr:from>
    <xdr:to>
      <xdr:col>33</xdr:col>
      <xdr:colOff>296862</xdr:colOff>
      <xdr:row>34</xdr:row>
      <xdr:rowOff>56030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B1D40EF-D9FF-4A0C-B262-DB9685B8B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hem KHEANG" id="{64E9649F-A281-4B21-B9CD-80F5B2111579}" userId="S::khem.kheang@axia-consultants.com::3aea38b9-33ff-4f88-81d1-082cef2620c3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0" dT="2024-01-17T18:06:55.80" personId="{64E9649F-A281-4B21-B9CD-80F5B2111579}" id="{742C06B2-2DC9-417D-AB6A-0EB537DC25BA}">
    <text>Prévision de la BDF à fin déc. 2023</text>
  </threadedComment>
  <threadedComment ref="O11" dT="2024-01-17T18:07:11.00" personId="{64E9649F-A281-4B21-B9CD-80F5B2111579}" id="{A97746E6-A501-473B-AA6A-AC127C562C28}">
    <text>Prévision BDF (déc 23)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insee.fr/fr/statistiques/serie/001759970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insee.fr/fr/statistiques/serie/001759971" TargetMode="Externa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legifrance.gouv.fr/conv_coll/id/KALICONT000005635504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legifrance.gouv.fr/conv_coll/id/KALICONT000005635910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legifrance.gouv.fr/conv_coll/id/KALICONT000005635534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B778F-963B-4653-967A-4C2B68C478F4}">
  <dimension ref="A1:BS71"/>
  <sheetViews>
    <sheetView showGridLines="0" zoomScale="85" zoomScaleNormal="85" zoomScaleSheetLayoutView="70" workbookViewId="0">
      <selection activeCell="B7" sqref="B7"/>
    </sheetView>
  </sheetViews>
  <sheetFormatPr baseColWidth="10" defaultRowHeight="10" x14ac:dyDescent="0.2"/>
  <cols>
    <col min="1" max="1" width="23" style="1" customWidth="1"/>
    <col min="2" max="2" width="7.36328125" style="1" customWidth="1"/>
    <col min="3" max="3" width="7.1796875" style="1" bestFit="1" customWidth="1"/>
    <col min="4" max="4" width="8" style="1" bestFit="1" customWidth="1"/>
    <col min="5" max="5" width="7.453125" style="1" bestFit="1" customWidth="1"/>
    <col min="6" max="6" width="7.1796875" style="5" bestFit="1" customWidth="1"/>
    <col min="7" max="65" width="5.6328125" style="5" customWidth="1"/>
    <col min="66" max="16384" width="10.90625" style="6"/>
  </cols>
  <sheetData>
    <row r="1" spans="1:71" ht="15.5" x14ac:dyDescent="0.35">
      <c r="A1" s="142" t="s">
        <v>89</v>
      </c>
      <c r="BN1" s="5"/>
      <c r="BO1" s="5"/>
      <c r="BP1" s="5"/>
      <c r="BQ1" s="5"/>
    </row>
    <row r="2" spans="1:71" ht="40" customHeight="1" thickBot="1" x14ac:dyDescent="0.25">
      <c r="BN2" s="5"/>
      <c r="BO2" s="5"/>
      <c r="BP2" s="5"/>
      <c r="BQ2" s="5"/>
    </row>
    <row r="3" spans="1:71" ht="11.5" thickTop="1" thickBot="1" x14ac:dyDescent="0.25">
      <c r="A3" s="128" t="s">
        <v>83</v>
      </c>
      <c r="B3" s="169" t="s">
        <v>157</v>
      </c>
      <c r="C3" s="170"/>
      <c r="D3" s="170"/>
      <c r="E3" s="170"/>
      <c r="F3" s="171"/>
      <c r="BN3" s="5"/>
      <c r="BO3" s="5"/>
      <c r="BP3" s="5"/>
      <c r="BQ3" s="5"/>
    </row>
    <row r="4" spans="1:71" s="137" customFormat="1" ht="30.5" customHeight="1" thickTop="1" thickBot="1" x14ac:dyDescent="0.25">
      <c r="A4" s="128" t="s">
        <v>84</v>
      </c>
      <c r="B4" s="172" t="s">
        <v>244</v>
      </c>
      <c r="C4" s="173"/>
      <c r="D4" s="173"/>
      <c r="E4" s="173"/>
      <c r="F4" s="174"/>
      <c r="G4" s="5"/>
      <c r="H4" s="5"/>
      <c r="I4" s="5"/>
      <c r="J4" s="5"/>
      <c r="K4" s="5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</row>
    <row r="5" spans="1:71" ht="12.5" thickTop="1" thickBot="1" x14ac:dyDescent="0.25">
      <c r="A5" s="51" t="s">
        <v>85</v>
      </c>
      <c r="B5" s="169" t="s">
        <v>104</v>
      </c>
      <c r="C5" s="170"/>
      <c r="D5" s="170"/>
      <c r="E5" s="170"/>
      <c r="F5" s="171"/>
      <c r="W5" s="50"/>
      <c r="X5" s="53" t="s">
        <v>23</v>
      </c>
      <c r="Y5" s="19"/>
      <c r="Z5" s="19"/>
      <c r="AA5" s="19"/>
      <c r="AB5" s="19"/>
      <c r="AC5" s="19"/>
      <c r="AD5" s="19"/>
      <c r="AE5" s="19"/>
      <c r="AF5" s="19"/>
      <c r="AG5" s="19"/>
      <c r="BN5" s="5"/>
      <c r="BO5" s="5"/>
      <c r="BP5" s="5"/>
      <c r="BQ5" s="5"/>
      <c r="BR5" s="5"/>
      <c r="BS5" s="5"/>
    </row>
    <row r="6" spans="1:71" s="146" customFormat="1" ht="26" customHeight="1" thickTop="1" x14ac:dyDescent="0.35">
      <c r="A6" s="51" t="s">
        <v>96</v>
      </c>
      <c r="B6" s="175" t="str">
        <f>IF($B$4='Liste Conventions -&gt;'!$B$2,VLOOKUP($B$5,'CC1'!$A$9:$E$108,2,FALSE),IF($B$4='Liste Conventions -&gt;'!$B$3,VLOOKUP($B$5,'CC2'!$A$9:$E$108,2,FALSE),IF($B$4='Liste Conventions -&gt;'!$B$4,VLOOKUP($B$5,'CC3'!$A$9:$E$108,2,FALSE),IF($B$4='Liste Conventions -&gt;'!$B$5,VLOOKUP($B$5,'CC4'!$A$9:$E$108,2,FALSE),IF($B$4='Liste Conventions -&gt;'!$B$6,VLOOKUP($B$5,'CC5'!$A$9:$E$108,2,FALSE),IF($B$4='Liste Conventions -&gt;'!$B$7,VLOOKUP($B$5,'CC6'!$A$9:$E$108,2,FALSE),IF($B$4='Liste Conventions -&gt;'!$B$8,VLOOKUP($B$5,'CC7'!$A$9:$E$108,2,FALSE),IF($B$4='Liste Conventions -&gt;'!$B$9,VLOOKUP($B$5,'CC8'!$A$9:$E$108,2,FALSE),IF($B$4='Liste Conventions -&gt;'!$B$10,VLOOKUP($B$5,'CC9'!$A$9:$E$108,2,FALSE),IF($B$4='Liste Conventions -&gt;'!$B$11,VLOOKUP($B$5,'CC10'!$A$9:$E$108,2,FALSE),IF($B$4='Liste Conventions -&gt;'!$B$12,VLOOKUP($B$5,'CC11'!$A$9:$E$108,2,FALSE),IF($B$4='Liste Conventions -&gt;'!$B$13,VLOOKUP($B$5,'CC12'!$A$9:$E$108,2,FALSE),IF($B$4='Liste Conventions -&gt;'!$B$14,VLOOKUP($B$5,'CC13'!$A$9:$E$108,2,FALSE),IF($B$4='Liste Conventions -&gt;'!$B$15,VLOOKUP($B$5,'CC14'!$A$9:$E$108,2,FALSE),IF($B$4='Liste Conventions -&gt;'!$B$16,VLOOKUP($B$5,'CC15'!$A$9:$E$108,2,FALSE))))))))))))))))</f>
        <v>Employé</v>
      </c>
      <c r="C6" s="175"/>
      <c r="D6" s="51" t="s">
        <v>97</v>
      </c>
      <c r="E6" s="175" t="str">
        <f>IF($B$4='Liste Conventions -&gt;'!$B$2,VLOOKUP($B$5,'CC1'!$A$9:$E$108,3,FALSE),IF($B$4='Liste Conventions -&gt;'!$B$3,VLOOKUP($B$5,'CC2'!$A$9:$E$108,3,FALSE),IF($B$4='Liste Conventions -&gt;'!$B$4,VLOOKUP($B$5,'CC3'!$A$9:$E$108,3,FALSE),IF($B$4='Liste Conventions -&gt;'!$B$5,VLOOKUP($B$5,'CC4'!$A$9:$E$108,3,FALSE),IF($B$4='Liste Conventions -&gt;'!$B$6,VLOOKUP($B$5,'CC5'!$A$9:$E$108,3,FALSE),IF($B$4='Liste Conventions -&gt;'!$B$7,VLOOKUP($B$5,'CC6'!$A$9:$E$108,3,FALSE),IF($B$4='Liste Conventions -&gt;'!$B$8,VLOOKUP($B$5,'CC7'!$A$9:$E$108,3,FALSE),IF($B$4='Liste Conventions -&gt;'!$B$9,VLOOKUP($B$5,'CC8'!$A$9:$E$108,3,FALSE),IF($B$4='Liste Conventions -&gt;'!$B$10,VLOOKUP($B$5,'CC9'!$A$9:$E$108,3,FALSE),IF($B$4='Liste Conventions -&gt;'!$B$11,VLOOKUP($B$5,'CC10'!$A$9:$E$108,3,FALSE),IF($B$4='Liste Conventions -&gt;'!$B$12,VLOOKUP($B$5,'CC11'!$A$9:$E$108,3,FALSE),IF($B$4='Liste Conventions -&gt;'!$B$13,VLOOKUP($B$5,'CC12'!$A$9:$E$108,3,FALSE),IF($B$4='Liste Conventions -&gt;'!$B$14,VLOOKUP($B$5,'CC13'!$A$9:$E$108,3,FALSE),IF($B$4='Liste Conventions -&gt;'!$B$15,VLOOKUP($B$5,'CC14'!$A$9:$E$108,3,FALSE),IF($B$4='Liste Conventions -&gt;'!$B$16,VLOOKUP($B$5,'CC15'!$A$9:$E$108,3,FALSE))))))))))))))))</f>
        <v>III</v>
      </c>
      <c r="F6" s="175"/>
    </row>
    <row r="7" spans="1:71" ht="10.5" x14ac:dyDescent="0.2">
      <c r="A7" s="128" t="s">
        <v>25</v>
      </c>
      <c r="B7" s="147">
        <v>2019</v>
      </c>
      <c r="C7" s="49"/>
      <c r="D7" s="49"/>
      <c r="E7" s="49"/>
      <c r="F7" s="49"/>
      <c r="BN7" s="5"/>
      <c r="BO7" s="5"/>
      <c r="BP7" s="5"/>
      <c r="BQ7" s="5"/>
      <c r="BR7" s="5"/>
      <c r="BS7" s="5"/>
    </row>
    <row r="8" spans="1:71" ht="10.5" x14ac:dyDescent="0.2">
      <c r="A8" s="51" t="str">
        <f>"Salaire brut en "&amp;G49&amp;" :"</f>
        <v>Salaire brut en Janv. 2019 :</v>
      </c>
      <c r="B8" s="141">
        <f>MIN(G55:G56)</f>
        <v>1728.7774285714286</v>
      </c>
      <c r="C8" s="49"/>
      <c r="D8" s="149"/>
      <c r="E8" s="49"/>
      <c r="F8" s="49"/>
      <c r="BN8" s="5"/>
      <c r="BO8" s="5"/>
      <c r="BP8" s="5"/>
      <c r="BQ8" s="5"/>
      <c r="BR8" s="5"/>
      <c r="BS8" s="5"/>
    </row>
    <row r="9" spans="1:71" x14ac:dyDescent="0.2">
      <c r="F9" s="1"/>
      <c r="BN9" s="5"/>
      <c r="BO9" s="5"/>
      <c r="BP9" s="5"/>
      <c r="BQ9" s="5"/>
      <c r="BR9" s="5"/>
      <c r="BS9" s="5"/>
    </row>
    <row r="10" spans="1:71" ht="10.5" x14ac:dyDescent="0.25">
      <c r="A10" s="13" t="s">
        <v>88</v>
      </c>
      <c r="F10" s="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BN10" s="5"/>
      <c r="BO10" s="5"/>
      <c r="BP10" s="5"/>
      <c r="BQ10" s="5"/>
      <c r="BR10" s="5"/>
      <c r="BS10" s="5"/>
    </row>
    <row r="11" spans="1:71" ht="10.5" x14ac:dyDescent="0.25">
      <c r="B11" s="138">
        <f>B7</f>
        <v>2019</v>
      </c>
      <c r="C11" s="138">
        <f>B11+1</f>
        <v>2020</v>
      </c>
      <c r="D11" s="138">
        <f>C11+1</f>
        <v>2021</v>
      </c>
      <c r="E11" s="138">
        <f>D11+1</f>
        <v>2022</v>
      </c>
      <c r="F11" s="138">
        <f>E11+1</f>
        <v>2023</v>
      </c>
      <c r="L11" s="19"/>
      <c r="M11" s="19"/>
      <c r="N11" s="19"/>
      <c r="O11" s="19"/>
      <c r="P11" s="52" t="s">
        <v>24</v>
      </c>
      <c r="Q11" s="19"/>
      <c r="R11" s="19"/>
      <c r="S11" s="19"/>
      <c r="T11" s="19"/>
      <c r="U11" s="19"/>
      <c r="V11" s="19"/>
      <c r="BN11" s="5"/>
      <c r="BO11" s="5"/>
      <c r="BP11" s="5"/>
      <c r="BQ11" s="5"/>
      <c r="BR11" s="5"/>
      <c r="BS11" s="5"/>
    </row>
    <row r="12" spans="1:71" ht="10.5" x14ac:dyDescent="0.25">
      <c r="A12" s="56" t="s">
        <v>0</v>
      </c>
      <c r="B12" s="139">
        <f>G$58</f>
        <v>0</v>
      </c>
      <c r="C12" s="139">
        <f>S$58</f>
        <v>0</v>
      </c>
      <c r="D12" s="139">
        <f>AE$58</f>
        <v>0</v>
      </c>
      <c r="E12" s="139">
        <f>AQ$58</f>
        <v>0</v>
      </c>
      <c r="F12" s="139">
        <f>BC$58</f>
        <v>0</v>
      </c>
      <c r="L12" s="19"/>
      <c r="M12" s="19"/>
      <c r="N12" s="19"/>
      <c r="O12" s="19"/>
      <c r="P12" s="52" t="str">
        <f>"en base 100 au 1er "&amp;G49</f>
        <v>en base 100 au 1er Janv. 2019</v>
      </c>
      <c r="Q12" s="19"/>
      <c r="R12" s="19"/>
      <c r="S12" s="19"/>
      <c r="T12" s="19"/>
      <c r="U12" s="19"/>
      <c r="V12" s="19"/>
      <c r="BN12" s="5"/>
      <c r="BO12" s="5"/>
      <c r="BP12" s="5"/>
      <c r="BQ12" s="5"/>
      <c r="BR12" s="5"/>
      <c r="BS12" s="5"/>
    </row>
    <row r="13" spans="1:71" ht="10.5" x14ac:dyDescent="0.25">
      <c r="A13" s="56" t="s">
        <v>1</v>
      </c>
      <c r="B13" s="139">
        <f>H$58</f>
        <v>0</v>
      </c>
      <c r="C13" s="139">
        <f>T$58</f>
        <v>0</v>
      </c>
      <c r="D13" s="139">
        <f>AF$58</f>
        <v>0</v>
      </c>
      <c r="E13" s="139">
        <f>AR$58</f>
        <v>0</v>
      </c>
      <c r="F13" s="139">
        <f>BD$58</f>
        <v>0</v>
      </c>
      <c r="BN13" s="5"/>
      <c r="BO13" s="5"/>
      <c r="BP13" s="5"/>
      <c r="BQ13" s="5"/>
      <c r="BR13" s="5"/>
      <c r="BS13" s="5"/>
    </row>
    <row r="14" spans="1:71" ht="10.5" x14ac:dyDescent="0.25">
      <c r="A14" s="56" t="s">
        <v>2</v>
      </c>
      <c r="B14" s="139">
        <f>I$58</f>
        <v>0</v>
      </c>
      <c r="C14" s="139">
        <f>U$58</f>
        <v>0</v>
      </c>
      <c r="D14" s="139">
        <f>AG$58</f>
        <v>0</v>
      </c>
      <c r="E14" s="139">
        <f>AS$58</f>
        <v>0</v>
      </c>
      <c r="F14" s="139">
        <f>BE$58</f>
        <v>0</v>
      </c>
      <c r="BN14" s="5"/>
      <c r="BO14" s="5"/>
      <c r="BP14" s="5"/>
      <c r="BQ14" s="5"/>
      <c r="BR14" s="5"/>
      <c r="BS14" s="5"/>
    </row>
    <row r="15" spans="1:71" ht="10.5" x14ac:dyDescent="0.25">
      <c r="A15" s="56" t="s">
        <v>3</v>
      </c>
      <c r="B15" s="139">
        <f>J$58</f>
        <v>0</v>
      </c>
      <c r="C15" s="139">
        <f>V$58</f>
        <v>0</v>
      </c>
      <c r="D15" s="139">
        <f>AH$58</f>
        <v>0</v>
      </c>
      <c r="E15" s="139">
        <f>AT$58</f>
        <v>0.16343490304709141</v>
      </c>
      <c r="F15" s="139">
        <f>BF$58</f>
        <v>0</v>
      </c>
      <c r="BN15" s="5"/>
      <c r="BO15" s="5"/>
      <c r="BP15" s="5"/>
      <c r="BQ15" s="5"/>
      <c r="BR15" s="5"/>
      <c r="BS15" s="5"/>
    </row>
    <row r="16" spans="1:71" ht="10.5" x14ac:dyDescent="0.25">
      <c r="A16" s="56" t="s">
        <v>4</v>
      </c>
      <c r="B16" s="139">
        <f>K$58</f>
        <v>0</v>
      </c>
      <c r="C16" s="139">
        <f>W$58</f>
        <v>0</v>
      </c>
      <c r="D16" s="139">
        <f>AI$58</f>
        <v>0</v>
      </c>
      <c r="E16" s="139">
        <f>AU$58</f>
        <v>0</v>
      </c>
      <c r="F16" s="139">
        <f>BG$58</f>
        <v>5.2380952380952195E-2</v>
      </c>
      <c r="BN16" s="5"/>
      <c r="BO16" s="5"/>
      <c r="BP16" s="5"/>
      <c r="BQ16" s="5"/>
      <c r="BR16" s="5"/>
      <c r="BS16" s="5"/>
    </row>
    <row r="17" spans="1:71" ht="10.5" x14ac:dyDescent="0.25">
      <c r="A17" s="56" t="s">
        <v>5</v>
      </c>
      <c r="B17" s="139">
        <f>L$58</f>
        <v>0</v>
      </c>
      <c r="C17" s="139">
        <f>X$58</f>
        <v>0</v>
      </c>
      <c r="D17" s="139">
        <f>AJ$58</f>
        <v>0</v>
      </c>
      <c r="E17" s="139">
        <f>AV$58</f>
        <v>0</v>
      </c>
      <c r="F17" s="139">
        <f>BH$58</f>
        <v>0</v>
      </c>
      <c r="BN17" s="5"/>
      <c r="BO17" s="5"/>
      <c r="BP17" s="5"/>
      <c r="BQ17" s="5"/>
      <c r="BR17" s="5"/>
      <c r="BS17" s="5"/>
    </row>
    <row r="18" spans="1:71" ht="10.5" x14ac:dyDescent="0.25">
      <c r="A18" s="56" t="s">
        <v>6</v>
      </c>
      <c r="B18" s="139">
        <f>M$58</f>
        <v>0</v>
      </c>
      <c r="C18" s="139">
        <f>Y$58</f>
        <v>0</v>
      </c>
      <c r="D18" s="139">
        <f>AK$58</f>
        <v>0</v>
      </c>
      <c r="E18" s="139">
        <f>AW$58</f>
        <v>0</v>
      </c>
      <c r="F18" s="139">
        <f>BI$58</f>
        <v>0</v>
      </c>
      <c r="BN18" s="5"/>
      <c r="BO18" s="5"/>
      <c r="BP18" s="5"/>
      <c r="BQ18" s="5"/>
      <c r="BR18" s="5"/>
      <c r="BS18" s="5"/>
    </row>
    <row r="19" spans="1:71" ht="10.5" x14ac:dyDescent="0.25">
      <c r="A19" s="56" t="s">
        <v>7</v>
      </c>
      <c r="B19" s="139">
        <f>N$58</f>
        <v>0</v>
      </c>
      <c r="C19" s="139">
        <f>Z$58</f>
        <v>0</v>
      </c>
      <c r="D19" s="139">
        <f>AL$58</f>
        <v>0</v>
      </c>
      <c r="E19" s="139">
        <f>AX$58</f>
        <v>0</v>
      </c>
      <c r="F19" s="139">
        <f>BJ$58</f>
        <v>0</v>
      </c>
      <c r="X19" s="6"/>
      <c r="Y19" s="6"/>
      <c r="Z19" s="6"/>
      <c r="AA19" s="6"/>
      <c r="AB19" s="6"/>
      <c r="AC19" s="6"/>
      <c r="AD19" s="6"/>
      <c r="AE19" s="6"/>
      <c r="AF19" s="6"/>
      <c r="AG19" s="6"/>
      <c r="BN19" s="5"/>
      <c r="BO19" s="5"/>
      <c r="BP19" s="5"/>
      <c r="BQ19" s="5"/>
      <c r="BR19" s="5"/>
      <c r="BS19" s="5"/>
    </row>
    <row r="20" spans="1:71" ht="10.5" x14ac:dyDescent="0.25">
      <c r="A20" s="56" t="s">
        <v>8</v>
      </c>
      <c r="B20" s="139">
        <f>O$58</f>
        <v>0</v>
      </c>
      <c r="C20" s="139">
        <f>AA$58</f>
        <v>0</v>
      </c>
      <c r="D20" s="139">
        <f>AM$58</f>
        <v>0</v>
      </c>
      <c r="E20" s="139">
        <f>AY$58</f>
        <v>0</v>
      </c>
      <c r="F20" s="139">
        <f>BK$58</f>
        <v>0</v>
      </c>
      <c r="X20" s="53" t="s">
        <v>22</v>
      </c>
      <c r="Y20" s="19"/>
      <c r="Z20" s="19"/>
      <c r="AA20" s="19"/>
      <c r="AB20" s="19"/>
      <c r="AC20" s="19"/>
      <c r="AD20" s="19"/>
      <c r="AE20" s="19"/>
      <c r="AF20" s="19"/>
      <c r="AG20" s="19"/>
      <c r="BN20" s="5"/>
      <c r="BO20" s="5"/>
      <c r="BP20" s="5"/>
      <c r="BQ20" s="5"/>
      <c r="BR20" s="5"/>
      <c r="BS20" s="5"/>
    </row>
    <row r="21" spans="1:71" ht="10.5" x14ac:dyDescent="0.25">
      <c r="A21" s="56" t="s">
        <v>9</v>
      </c>
      <c r="B21" s="139">
        <f>P$58</f>
        <v>0</v>
      </c>
      <c r="C21" s="139">
        <f>AB$58</f>
        <v>0</v>
      </c>
      <c r="D21" s="139">
        <f>AN$58</f>
        <v>0</v>
      </c>
      <c r="E21" s="139">
        <f>AZ$58</f>
        <v>0</v>
      </c>
      <c r="F21" s="139">
        <f>BL$58</f>
        <v>0</v>
      </c>
      <c r="X21" s="51" t="str">
        <f>"Entre déb. "&amp;G49&amp;" et fin "&amp;BN49</f>
        <v>Entre déb. Janv. 2019 et fin Déc. 2023</v>
      </c>
      <c r="Y21" s="49"/>
      <c r="Z21" s="49"/>
      <c r="AC21" s="54">
        <f>BN63</f>
        <v>-301.44576001325891</v>
      </c>
      <c r="BN21" s="5"/>
      <c r="BO21" s="5"/>
      <c r="BP21" s="5"/>
      <c r="BQ21" s="5"/>
      <c r="BR21" s="5"/>
      <c r="BS21" s="5"/>
    </row>
    <row r="22" spans="1:71" ht="10.5" x14ac:dyDescent="0.25">
      <c r="A22" s="56" t="s">
        <v>10</v>
      </c>
      <c r="B22" s="139">
        <f>Q$58</f>
        <v>0</v>
      </c>
      <c r="C22" s="139">
        <f>AC$58</f>
        <v>0</v>
      </c>
      <c r="D22" s="139">
        <f>AO$58</f>
        <v>0</v>
      </c>
      <c r="E22" s="139">
        <f>BA$58</f>
        <v>0</v>
      </c>
      <c r="F22" s="139">
        <f>BM$58</f>
        <v>0</v>
      </c>
      <c r="BN22" s="5"/>
      <c r="BO22" s="5"/>
      <c r="BP22" s="5"/>
      <c r="BQ22" s="5"/>
      <c r="BR22" s="5"/>
      <c r="BS22" s="5"/>
    </row>
    <row r="23" spans="1:71" ht="10.5" x14ac:dyDescent="0.25">
      <c r="A23" s="56" t="s">
        <v>11</v>
      </c>
      <c r="B23" s="139">
        <f>R$58</f>
        <v>0</v>
      </c>
      <c r="C23" s="139">
        <f>AD$58</f>
        <v>0</v>
      </c>
      <c r="D23" s="139">
        <f>AP$58</f>
        <v>0</v>
      </c>
      <c r="E23" s="139">
        <f>BB$58</f>
        <v>0</v>
      </c>
      <c r="F23" s="139">
        <f>BN$58</f>
        <v>0</v>
      </c>
      <c r="BN23" s="5"/>
      <c r="BO23" s="5"/>
      <c r="BP23" s="5"/>
      <c r="BQ23" s="5"/>
      <c r="BR23" s="5"/>
      <c r="BS23" s="5"/>
    </row>
    <row r="24" spans="1:71" x14ac:dyDescent="0.2">
      <c r="F24" s="1"/>
      <c r="BN24" s="5"/>
      <c r="BO24" s="5"/>
      <c r="BP24" s="5"/>
      <c r="BQ24" s="5"/>
      <c r="BR24" s="5"/>
      <c r="BS24" s="5"/>
    </row>
    <row r="25" spans="1:71" ht="21" customHeight="1" x14ac:dyDescent="0.2">
      <c r="A25" s="140" t="s">
        <v>30</v>
      </c>
      <c r="B25" s="58">
        <f>SUM(G57:R57)/100*$B$8</f>
        <v>20745.329142857143</v>
      </c>
      <c r="C25" s="58">
        <f>SUM(S57:AD57)/100*$B$8</f>
        <v>20745.329142857143</v>
      </c>
      <c r="D25" s="58">
        <f>SUM(AE57:AP57)/100*$B$8</f>
        <v>20745.329142857143</v>
      </c>
      <c r="E25" s="58">
        <f>SUM(AQ57:BB57)/100*$B$8</f>
        <v>23288.212285714282</v>
      </c>
      <c r="F25" s="58">
        <f>SUM(BC57:BN57)/100*$B$8</f>
        <v>24978.678857142851</v>
      </c>
      <c r="BN25" s="5"/>
      <c r="BO25" s="5"/>
      <c r="BP25" s="5"/>
      <c r="BQ25" s="5"/>
      <c r="BR25" s="5"/>
      <c r="BS25" s="5"/>
    </row>
    <row r="26" spans="1:71" ht="21" x14ac:dyDescent="0.2">
      <c r="A26" s="140" t="s">
        <v>29</v>
      </c>
      <c r="B26" s="59"/>
      <c r="C26" s="57">
        <f>C25/B25-1</f>
        <v>0</v>
      </c>
      <c r="D26" s="57">
        <f t="shared" ref="D26:F26" si="0">D25/C25-1</f>
        <v>0</v>
      </c>
      <c r="E26" s="57">
        <f t="shared" si="0"/>
        <v>0.12257617728531844</v>
      </c>
      <c r="F26" s="57">
        <f t="shared" si="0"/>
        <v>7.2588936870244591E-2</v>
      </c>
      <c r="BN26" s="5"/>
      <c r="BO26" s="5"/>
      <c r="BP26" s="5"/>
      <c r="BQ26" s="5"/>
      <c r="BR26" s="5"/>
      <c r="BS26" s="5"/>
    </row>
    <row r="27" spans="1:71" x14ac:dyDescent="0.2">
      <c r="F27" s="1"/>
      <c r="BN27" s="5"/>
      <c r="BO27" s="5"/>
      <c r="BP27" s="5"/>
      <c r="BQ27" s="5"/>
      <c r="BR27" s="5"/>
      <c r="BS27" s="5"/>
    </row>
    <row r="28" spans="1:71" ht="10.5" x14ac:dyDescent="0.25">
      <c r="A28" s="13" t="s">
        <v>95</v>
      </c>
      <c r="F28" s="1"/>
      <c r="BN28" s="5"/>
      <c r="BO28" s="5"/>
      <c r="BP28" s="5"/>
      <c r="BQ28" s="5"/>
      <c r="BR28" s="5"/>
      <c r="BS28" s="5"/>
    </row>
    <row r="29" spans="1:71" x14ac:dyDescent="0.2">
      <c r="A29" s="63" t="str">
        <f>"en "&amp;B11</f>
        <v>en 2019</v>
      </c>
      <c r="B29" s="64">
        <f>R63</f>
        <v>-296.06587449778431</v>
      </c>
      <c r="F29" s="1"/>
      <c r="BN29" s="5"/>
      <c r="BO29" s="5"/>
      <c r="BP29" s="5"/>
      <c r="BQ29" s="5"/>
      <c r="BR29" s="5"/>
      <c r="BS29" s="5"/>
    </row>
    <row r="30" spans="1:71" x14ac:dyDescent="0.2">
      <c r="A30" s="63" t="str">
        <f>"en "&amp;C11</f>
        <v>en 2020</v>
      </c>
      <c r="B30" s="64">
        <f>AD63-R63</f>
        <v>-406.33871714368627</v>
      </c>
      <c r="F30" s="1"/>
      <c r="BN30" s="5"/>
      <c r="BO30" s="5"/>
      <c r="BP30" s="5"/>
      <c r="BQ30" s="5"/>
      <c r="BR30" s="5"/>
      <c r="BS30" s="5"/>
    </row>
    <row r="31" spans="1:71" x14ac:dyDescent="0.2">
      <c r="A31" s="63" t="str">
        <f>"en "&amp;D11</f>
        <v>en 2021</v>
      </c>
      <c r="B31" s="64">
        <f>AP63-AD63</f>
        <v>-843.42016617653155</v>
      </c>
      <c r="F31" s="1"/>
      <c r="BN31" s="5"/>
      <c r="BO31" s="5"/>
      <c r="BP31" s="5"/>
      <c r="BQ31" s="5"/>
      <c r="BR31" s="5"/>
      <c r="BS31" s="5"/>
    </row>
    <row r="32" spans="1:71" x14ac:dyDescent="0.2">
      <c r="A32" s="63" t="str">
        <f>"en "&amp;E11</f>
        <v>en 2022</v>
      </c>
      <c r="B32" s="64">
        <f>BB63-AP63</f>
        <v>424.47500360352865</v>
      </c>
      <c r="F32" s="1"/>
      <c r="BN32" s="5"/>
      <c r="BO32" s="5"/>
      <c r="BP32" s="5"/>
      <c r="BQ32" s="5"/>
      <c r="BR32" s="5"/>
      <c r="BS32" s="5"/>
    </row>
    <row r="33" spans="1:71" x14ac:dyDescent="0.2">
      <c r="A33" s="63" t="str">
        <f>"en "&amp;F11</f>
        <v>en 2023</v>
      </c>
      <c r="B33" s="64">
        <f>BN63-BB63</f>
        <v>819.90399420121457</v>
      </c>
      <c r="F33" s="1"/>
      <c r="BN33" s="5"/>
      <c r="BO33" s="5"/>
      <c r="BP33" s="5"/>
      <c r="BQ33" s="5"/>
      <c r="BR33" s="5"/>
      <c r="BS33" s="5"/>
    </row>
    <row r="34" spans="1:71" ht="10.5" x14ac:dyDescent="0.25">
      <c r="A34" s="65" t="s">
        <v>31</v>
      </c>
      <c r="B34" s="66">
        <f>SUM(B29:B33)</f>
        <v>-301.44576001325891</v>
      </c>
      <c r="F34" s="1"/>
      <c r="BN34" s="5"/>
      <c r="BO34" s="5"/>
      <c r="BP34" s="5"/>
      <c r="BQ34" s="5"/>
      <c r="BR34" s="5"/>
      <c r="BS34" s="5"/>
    </row>
    <row r="35" spans="1:71" x14ac:dyDescent="0.2">
      <c r="F35" s="1"/>
      <c r="G35" s="1"/>
      <c r="H35" s="1"/>
      <c r="I35" s="1"/>
      <c r="J35" s="1"/>
      <c r="BN35" s="5"/>
      <c r="BO35" s="5"/>
      <c r="BP35" s="5"/>
      <c r="BQ35" s="5"/>
      <c r="BR35" s="5"/>
      <c r="BS35" s="5"/>
    </row>
    <row r="36" spans="1:71" x14ac:dyDescent="0.2">
      <c r="A36" s="1" t="str">
        <f>"Hors effet de l'inflation en "&amp;F11+1&amp;", il faudrait obtenir en janvier "&amp;F11+1&amp;" une augmentation de :"</f>
        <v>Hors effet de l'inflation en 2024, il faudrait obtenir en janvier 2024 une augmentation de :</v>
      </c>
      <c r="F36" s="1"/>
      <c r="G36" s="1"/>
      <c r="H36" s="1"/>
      <c r="I36" s="1"/>
      <c r="J36" s="1"/>
      <c r="BN36" s="5"/>
      <c r="BO36" s="5"/>
      <c r="BP36" s="5"/>
      <c r="BQ36" s="5"/>
      <c r="BR36" s="5"/>
      <c r="BS36" s="5"/>
    </row>
    <row r="37" spans="1:71" ht="10.5" x14ac:dyDescent="0.2">
      <c r="A37" s="67">
        <f>BN52/BN57-1</f>
        <v>-4.1016763553560098E-2</v>
      </c>
      <c r="B37" s="62" t="str">
        <f>"pour revenir au même niveau de pouvoir d'achat qu'au 1er "&amp;G49</f>
        <v>pour revenir au même niveau de pouvoir d'achat qu'au 1er Janv. 2019</v>
      </c>
      <c r="F37" s="1"/>
      <c r="G37" s="1"/>
      <c r="H37" s="1"/>
      <c r="I37" s="1"/>
      <c r="J37" s="1"/>
      <c r="BN37" s="5"/>
      <c r="BO37" s="5"/>
      <c r="BP37" s="5"/>
      <c r="BQ37" s="5"/>
      <c r="BR37" s="5"/>
      <c r="BS37" s="5"/>
    </row>
    <row r="38" spans="1:71" x14ac:dyDescent="0.2">
      <c r="F38" s="1"/>
      <c r="G38" s="1"/>
      <c r="H38" s="1"/>
      <c r="I38" s="1"/>
      <c r="J38" s="1"/>
      <c r="BN38" s="5"/>
      <c r="BO38" s="5"/>
      <c r="BP38" s="5"/>
      <c r="BQ38" s="5"/>
      <c r="BR38" s="5"/>
      <c r="BS38" s="5"/>
    </row>
    <row r="39" spans="1:71" x14ac:dyDescent="0.2">
      <c r="A39" s="1" t="s">
        <v>32</v>
      </c>
      <c r="F39" s="1"/>
      <c r="G39" s="1"/>
      <c r="H39" s="1"/>
      <c r="I39" s="1"/>
      <c r="J39" s="1"/>
      <c r="BN39" s="5"/>
      <c r="BO39" s="5"/>
      <c r="BP39" s="5"/>
      <c r="BQ39" s="5"/>
      <c r="BR39" s="5"/>
      <c r="BS39" s="5"/>
    </row>
    <row r="40" spans="1:71" ht="10.5" x14ac:dyDescent="0.2">
      <c r="A40" s="67">
        <f>(-B33/12)/($BN$57*$B$8/100)</f>
        <v>-3.2279559904787897E-2</v>
      </c>
      <c r="B40" s="62" t="str">
        <f>"pour compenser (sur 1 an) la perte de pouvoir d'achat sur la dernière année"</f>
        <v>pour compenser (sur 1 an) la perte de pouvoir d'achat sur la dernière année</v>
      </c>
      <c r="F40" s="1"/>
      <c r="G40" s="1"/>
      <c r="H40" s="1"/>
      <c r="I40" s="1"/>
      <c r="J40" s="1"/>
      <c r="BN40" s="5"/>
      <c r="BO40" s="5"/>
      <c r="BP40" s="5"/>
      <c r="BQ40" s="5"/>
      <c r="BR40" s="5"/>
      <c r="BS40" s="5"/>
    </row>
    <row r="41" spans="1:71" ht="10.5" x14ac:dyDescent="0.2">
      <c r="A41" s="67">
        <f>(-(B32+B33)/12)/($BN$57*$B$8/100)</f>
        <v>-4.8991109554273507E-2</v>
      </c>
      <c r="B41" s="62" t="str">
        <f>"pour compenser (sur 1 an) la perte de pouvoir d'achat sur les 2 dernières années"</f>
        <v>pour compenser (sur 1 an) la perte de pouvoir d'achat sur les 2 dernières années</v>
      </c>
      <c r="F41" s="1"/>
      <c r="G41" s="1"/>
      <c r="H41" s="1"/>
      <c r="I41" s="1"/>
      <c r="J41" s="1"/>
      <c r="BN41" s="5"/>
      <c r="BO41" s="5"/>
      <c r="BP41" s="5"/>
      <c r="BQ41" s="5"/>
      <c r="BR41" s="5"/>
      <c r="BS41" s="5"/>
    </row>
    <row r="42" spans="1:71" ht="10.5" x14ac:dyDescent="0.2">
      <c r="A42" s="67">
        <f>(-(B31+B32+B33)/12)/($BN$57*$B$8/100)</f>
        <v>-1.578571968966443E-2</v>
      </c>
      <c r="B42" s="62" t="str">
        <f>"pour compenser (sur 1 an) la perte de pouvoir d'achat sur les 3 dernières années"</f>
        <v>pour compenser (sur 1 an) la perte de pouvoir d'achat sur les 3 dernières années</v>
      </c>
      <c r="F42" s="1"/>
      <c r="G42" s="1"/>
      <c r="H42" s="1"/>
      <c r="I42" s="1"/>
      <c r="J42" s="1"/>
      <c r="BN42" s="5"/>
      <c r="BO42" s="5"/>
      <c r="BP42" s="5"/>
      <c r="BQ42" s="5"/>
      <c r="BR42" s="5"/>
      <c r="BS42" s="5"/>
    </row>
    <row r="43" spans="1:71" ht="10.5" x14ac:dyDescent="0.2">
      <c r="A43" s="67">
        <f>(-(B32+B33+B30+B31)/12)/($BN$57*$B$8/100)</f>
        <v>2.1180569677166933E-4</v>
      </c>
      <c r="B43" s="62" t="str">
        <f>"pour compenser (sur 1 an) la perte de pouvoir d'achat sur les 4 dernières années"</f>
        <v>pour compenser (sur 1 an) la perte de pouvoir d'achat sur les 4 dernières années</v>
      </c>
      <c r="F43" s="1"/>
      <c r="G43" s="1"/>
      <c r="H43" s="1"/>
      <c r="I43" s="1"/>
      <c r="J43" s="1"/>
      <c r="BN43" s="5"/>
      <c r="BO43" s="5"/>
      <c r="BP43" s="5"/>
      <c r="BQ43" s="5"/>
      <c r="BR43" s="5"/>
      <c r="BS43" s="5"/>
    </row>
    <row r="44" spans="1:71" ht="10.5" x14ac:dyDescent="0.2">
      <c r="A44" s="67">
        <f>(-B34/12)/($BN$57*$B$8/100)</f>
        <v>1.1867897384586119E-2</v>
      </c>
      <c r="B44" s="62" t="str">
        <f>"pour compenser (sur 1 an) la perte de pouvoir d'achat sur les 5 dernières années"</f>
        <v>pour compenser (sur 1 an) la perte de pouvoir d'achat sur les 5 dernières années</v>
      </c>
      <c r="F44" s="1"/>
      <c r="G44" s="1"/>
      <c r="H44" s="1"/>
      <c r="I44" s="1"/>
      <c r="J44" s="1"/>
      <c r="BN44" s="5"/>
      <c r="BO44" s="5"/>
      <c r="BP44" s="5"/>
      <c r="BQ44" s="5"/>
      <c r="BR44" s="5"/>
      <c r="BS44" s="5"/>
    </row>
    <row r="45" spans="1:71" x14ac:dyDescent="0.2">
      <c r="F45" s="1"/>
      <c r="G45" s="1"/>
      <c r="H45" s="1"/>
      <c r="I45" s="1"/>
      <c r="J45" s="1"/>
      <c r="BN45" s="5"/>
      <c r="BO45" s="5"/>
      <c r="BP45" s="5"/>
      <c r="BQ45" s="5"/>
      <c r="BR45" s="5"/>
      <c r="BS45" s="5"/>
    </row>
    <row r="46" spans="1:71" x14ac:dyDescent="0.2">
      <c r="F46" s="150"/>
      <c r="G46" s="7">
        <f>B7</f>
        <v>2019</v>
      </c>
      <c r="H46" s="7" t="str">
        <f t="shared" ref="H46:BB46" si="1">IF(H47="Janv",H48,"")</f>
        <v/>
      </c>
      <c r="I46" s="7" t="str">
        <f t="shared" si="1"/>
        <v/>
      </c>
      <c r="J46" s="7" t="str">
        <f t="shared" si="1"/>
        <v/>
      </c>
      <c r="K46" s="7" t="str">
        <f t="shared" si="1"/>
        <v/>
      </c>
      <c r="L46" s="7" t="str">
        <f t="shared" si="1"/>
        <v/>
      </c>
      <c r="M46" s="7" t="str">
        <f t="shared" si="1"/>
        <v/>
      </c>
      <c r="N46" s="7" t="str">
        <f t="shared" si="1"/>
        <v/>
      </c>
      <c r="O46" s="7" t="str">
        <f t="shared" si="1"/>
        <v/>
      </c>
      <c r="P46" s="7" t="str">
        <f t="shared" si="1"/>
        <v/>
      </c>
      <c r="Q46" s="7" t="str">
        <f t="shared" si="1"/>
        <v/>
      </c>
      <c r="R46" s="7" t="str">
        <f t="shared" si="1"/>
        <v/>
      </c>
      <c r="S46" s="8" t="str">
        <f t="shared" si="1"/>
        <v/>
      </c>
      <c r="T46" s="8" t="str">
        <f t="shared" si="1"/>
        <v/>
      </c>
      <c r="U46" s="8" t="str">
        <f t="shared" si="1"/>
        <v/>
      </c>
      <c r="V46" s="8" t="str">
        <f t="shared" si="1"/>
        <v/>
      </c>
      <c r="W46" s="8" t="str">
        <f t="shared" si="1"/>
        <v/>
      </c>
      <c r="X46" s="8" t="str">
        <f t="shared" si="1"/>
        <v/>
      </c>
      <c r="Y46" s="8" t="str">
        <f t="shared" si="1"/>
        <v/>
      </c>
      <c r="Z46" s="8" t="str">
        <f t="shared" si="1"/>
        <v/>
      </c>
      <c r="AA46" s="8" t="str">
        <f t="shared" si="1"/>
        <v/>
      </c>
      <c r="AB46" s="8" t="str">
        <f t="shared" si="1"/>
        <v/>
      </c>
      <c r="AC46" s="8" t="str">
        <f t="shared" si="1"/>
        <v/>
      </c>
      <c r="AD46" s="8" t="str">
        <f t="shared" si="1"/>
        <v/>
      </c>
      <c r="AE46" s="9" t="str">
        <f t="shared" si="1"/>
        <v/>
      </c>
      <c r="AF46" s="9" t="str">
        <f t="shared" si="1"/>
        <v/>
      </c>
      <c r="AG46" s="9" t="str">
        <f t="shared" si="1"/>
        <v/>
      </c>
      <c r="AH46" s="9" t="str">
        <f t="shared" si="1"/>
        <v/>
      </c>
      <c r="AI46" s="9" t="str">
        <f t="shared" si="1"/>
        <v/>
      </c>
      <c r="AJ46" s="9" t="str">
        <f t="shared" si="1"/>
        <v/>
      </c>
      <c r="AK46" s="9" t="str">
        <f t="shared" si="1"/>
        <v/>
      </c>
      <c r="AL46" s="9" t="str">
        <f t="shared" si="1"/>
        <v/>
      </c>
      <c r="AM46" s="9" t="str">
        <f t="shared" si="1"/>
        <v/>
      </c>
      <c r="AN46" s="9" t="str">
        <f t="shared" si="1"/>
        <v/>
      </c>
      <c r="AO46" s="9" t="str">
        <f t="shared" si="1"/>
        <v/>
      </c>
      <c r="AP46" s="9" t="str">
        <f t="shared" si="1"/>
        <v/>
      </c>
      <c r="AQ46" s="42" t="str">
        <f t="shared" si="1"/>
        <v/>
      </c>
      <c r="AR46" s="42" t="str">
        <f t="shared" si="1"/>
        <v/>
      </c>
      <c r="AS46" s="42" t="str">
        <f t="shared" si="1"/>
        <v/>
      </c>
      <c r="AT46" s="42" t="str">
        <f t="shared" si="1"/>
        <v/>
      </c>
      <c r="AU46" s="42" t="str">
        <f t="shared" si="1"/>
        <v/>
      </c>
      <c r="AV46" s="42" t="str">
        <f t="shared" si="1"/>
        <v/>
      </c>
      <c r="AW46" s="42" t="str">
        <f t="shared" si="1"/>
        <v/>
      </c>
      <c r="AX46" s="42" t="str">
        <f t="shared" si="1"/>
        <v/>
      </c>
      <c r="AY46" s="42" t="str">
        <f t="shared" si="1"/>
        <v/>
      </c>
      <c r="AZ46" s="42" t="str">
        <f t="shared" si="1"/>
        <v/>
      </c>
      <c r="BA46" s="42" t="str">
        <f t="shared" si="1"/>
        <v/>
      </c>
      <c r="BB46" s="42" t="str">
        <f t="shared" si="1"/>
        <v/>
      </c>
      <c r="BC46" s="105" t="str">
        <f t="shared" ref="BC46:BN46" si="2">IF(BC47="Janv",BC48,"")</f>
        <v/>
      </c>
      <c r="BD46" s="105" t="str">
        <f t="shared" si="2"/>
        <v/>
      </c>
      <c r="BE46" s="105" t="str">
        <f t="shared" si="2"/>
        <v/>
      </c>
      <c r="BF46" s="105" t="str">
        <f t="shared" si="2"/>
        <v/>
      </c>
      <c r="BG46" s="105" t="str">
        <f t="shared" si="2"/>
        <v/>
      </c>
      <c r="BH46" s="105" t="str">
        <f t="shared" si="2"/>
        <v/>
      </c>
      <c r="BI46" s="105" t="str">
        <f t="shared" si="2"/>
        <v/>
      </c>
      <c r="BJ46" s="105" t="str">
        <f t="shared" si="2"/>
        <v/>
      </c>
      <c r="BK46" s="105" t="str">
        <f t="shared" si="2"/>
        <v/>
      </c>
      <c r="BL46" s="105" t="str">
        <f t="shared" si="2"/>
        <v/>
      </c>
      <c r="BM46" s="105" t="str">
        <f t="shared" si="2"/>
        <v/>
      </c>
      <c r="BN46" s="105" t="str">
        <f t="shared" si="2"/>
        <v/>
      </c>
    </row>
    <row r="47" spans="1:71" x14ac:dyDescent="0.2">
      <c r="F47" s="151" t="s">
        <v>44</v>
      </c>
      <c r="G47" s="10" t="s">
        <v>38</v>
      </c>
      <c r="H47" s="10" t="s">
        <v>39</v>
      </c>
      <c r="I47" s="10" t="s">
        <v>2</v>
      </c>
      <c r="J47" s="10" t="s">
        <v>3</v>
      </c>
      <c r="K47" s="10" t="s">
        <v>4</v>
      </c>
      <c r="L47" s="10" t="s">
        <v>5</v>
      </c>
      <c r="M47" s="7" t="s">
        <v>40</v>
      </c>
      <c r="N47" s="7" t="s">
        <v>7</v>
      </c>
      <c r="O47" s="7" t="s">
        <v>41</v>
      </c>
      <c r="P47" s="7" t="s">
        <v>42</v>
      </c>
      <c r="Q47" s="7" t="s">
        <v>43</v>
      </c>
      <c r="R47" s="7" t="s">
        <v>44</v>
      </c>
      <c r="S47" s="11" t="str">
        <f>G47</f>
        <v>Janv.</v>
      </c>
      <c r="T47" s="11" t="str">
        <f t="shared" ref="T47:BB47" si="3">H47</f>
        <v>Fév.</v>
      </c>
      <c r="U47" s="11" t="str">
        <f t="shared" si="3"/>
        <v>Mars</v>
      </c>
      <c r="V47" s="11" t="str">
        <f t="shared" si="3"/>
        <v>Avril</v>
      </c>
      <c r="W47" s="11" t="str">
        <f t="shared" si="3"/>
        <v>Mai</v>
      </c>
      <c r="X47" s="11" t="str">
        <f t="shared" si="3"/>
        <v>Juin</v>
      </c>
      <c r="Y47" s="11" t="str">
        <f t="shared" si="3"/>
        <v>Juil.</v>
      </c>
      <c r="Z47" s="11" t="str">
        <f t="shared" si="3"/>
        <v>Août</v>
      </c>
      <c r="AA47" s="11" t="str">
        <f t="shared" si="3"/>
        <v>Sept.</v>
      </c>
      <c r="AB47" s="11" t="str">
        <f t="shared" si="3"/>
        <v>Oct.</v>
      </c>
      <c r="AC47" s="11" t="str">
        <f t="shared" si="3"/>
        <v>Nov.</v>
      </c>
      <c r="AD47" s="11" t="str">
        <f t="shared" si="3"/>
        <v>Déc.</v>
      </c>
      <c r="AE47" s="12" t="str">
        <f t="shared" si="3"/>
        <v>Janv.</v>
      </c>
      <c r="AF47" s="12" t="str">
        <f t="shared" si="3"/>
        <v>Fév.</v>
      </c>
      <c r="AG47" s="12" t="str">
        <f t="shared" si="3"/>
        <v>Mars</v>
      </c>
      <c r="AH47" s="12" t="str">
        <f t="shared" si="3"/>
        <v>Avril</v>
      </c>
      <c r="AI47" s="12" t="str">
        <f t="shared" si="3"/>
        <v>Mai</v>
      </c>
      <c r="AJ47" s="12" t="str">
        <f t="shared" si="3"/>
        <v>Juin</v>
      </c>
      <c r="AK47" s="12" t="str">
        <f t="shared" si="3"/>
        <v>Juil.</v>
      </c>
      <c r="AL47" s="12" t="str">
        <f t="shared" si="3"/>
        <v>Août</v>
      </c>
      <c r="AM47" s="12" t="str">
        <f t="shared" si="3"/>
        <v>Sept.</v>
      </c>
      <c r="AN47" s="12" t="str">
        <f t="shared" si="3"/>
        <v>Oct.</v>
      </c>
      <c r="AO47" s="12" t="str">
        <f t="shared" si="3"/>
        <v>Nov.</v>
      </c>
      <c r="AP47" s="12" t="str">
        <f t="shared" si="3"/>
        <v>Déc.</v>
      </c>
      <c r="AQ47" s="43" t="str">
        <f t="shared" si="3"/>
        <v>Janv.</v>
      </c>
      <c r="AR47" s="43" t="str">
        <f t="shared" si="3"/>
        <v>Fév.</v>
      </c>
      <c r="AS47" s="43" t="str">
        <f t="shared" si="3"/>
        <v>Mars</v>
      </c>
      <c r="AT47" s="43" t="str">
        <f t="shared" si="3"/>
        <v>Avril</v>
      </c>
      <c r="AU47" s="43" t="str">
        <f t="shared" si="3"/>
        <v>Mai</v>
      </c>
      <c r="AV47" s="43" t="str">
        <f t="shared" si="3"/>
        <v>Juin</v>
      </c>
      <c r="AW47" s="43" t="str">
        <f t="shared" si="3"/>
        <v>Juil.</v>
      </c>
      <c r="AX47" s="43" t="str">
        <f t="shared" si="3"/>
        <v>Août</v>
      </c>
      <c r="AY47" s="43" t="str">
        <f t="shared" si="3"/>
        <v>Sept.</v>
      </c>
      <c r="AZ47" s="43" t="str">
        <f t="shared" si="3"/>
        <v>Oct.</v>
      </c>
      <c r="BA47" s="43" t="str">
        <f t="shared" si="3"/>
        <v>Nov.</v>
      </c>
      <c r="BB47" s="43" t="str">
        <f t="shared" si="3"/>
        <v>Déc.</v>
      </c>
      <c r="BC47" s="106" t="str">
        <f t="shared" ref="BC47" si="4">AQ47</f>
        <v>Janv.</v>
      </c>
      <c r="BD47" s="106" t="str">
        <f t="shared" ref="BD47" si="5">AR47</f>
        <v>Fév.</v>
      </c>
      <c r="BE47" s="106" t="str">
        <f t="shared" ref="BE47" si="6">AS47</f>
        <v>Mars</v>
      </c>
      <c r="BF47" s="106" t="str">
        <f t="shared" ref="BF47" si="7">AT47</f>
        <v>Avril</v>
      </c>
      <c r="BG47" s="106" t="str">
        <f t="shared" ref="BG47" si="8">AU47</f>
        <v>Mai</v>
      </c>
      <c r="BH47" s="106" t="str">
        <f t="shared" ref="BH47" si="9">AV47</f>
        <v>Juin</v>
      </c>
      <c r="BI47" s="106" t="str">
        <f t="shared" ref="BI47" si="10">AW47</f>
        <v>Juil.</v>
      </c>
      <c r="BJ47" s="106" t="str">
        <f t="shared" ref="BJ47" si="11">AX47</f>
        <v>Août</v>
      </c>
      <c r="BK47" s="106" t="str">
        <f t="shared" ref="BK47" si="12">AY47</f>
        <v>Sept.</v>
      </c>
      <c r="BL47" s="106" t="str">
        <f t="shared" ref="BL47" si="13">AZ47</f>
        <v>Oct.</v>
      </c>
      <c r="BM47" s="106" t="str">
        <f t="shared" ref="BM47" si="14">BA47</f>
        <v>Nov.</v>
      </c>
      <c r="BN47" s="106" t="str">
        <f t="shared" ref="BN47" si="15">BB47</f>
        <v>Déc.</v>
      </c>
    </row>
    <row r="48" spans="1:71" ht="10.5" thickBot="1" x14ac:dyDescent="0.25">
      <c r="F48" s="150">
        <f>G46-1</f>
        <v>2018</v>
      </c>
      <c r="G48" s="7">
        <f>G46</f>
        <v>2019</v>
      </c>
      <c r="H48" s="7">
        <f>IF(H47="Janv.",G48+1,G48)</f>
        <v>2019</v>
      </c>
      <c r="I48" s="7">
        <f t="shared" ref="I48:BB48" si="16">IF(I47="Janv.",H48+1,H48)</f>
        <v>2019</v>
      </c>
      <c r="J48" s="7">
        <f t="shared" si="16"/>
        <v>2019</v>
      </c>
      <c r="K48" s="7">
        <f t="shared" si="16"/>
        <v>2019</v>
      </c>
      <c r="L48" s="7">
        <f t="shared" si="16"/>
        <v>2019</v>
      </c>
      <c r="M48" s="7">
        <f t="shared" si="16"/>
        <v>2019</v>
      </c>
      <c r="N48" s="7">
        <f t="shared" si="16"/>
        <v>2019</v>
      </c>
      <c r="O48" s="7">
        <f t="shared" si="16"/>
        <v>2019</v>
      </c>
      <c r="P48" s="7">
        <f t="shared" si="16"/>
        <v>2019</v>
      </c>
      <c r="Q48" s="7">
        <f t="shared" si="16"/>
        <v>2019</v>
      </c>
      <c r="R48" s="7">
        <f t="shared" si="16"/>
        <v>2019</v>
      </c>
      <c r="S48" s="8">
        <f t="shared" si="16"/>
        <v>2020</v>
      </c>
      <c r="T48" s="8">
        <f t="shared" si="16"/>
        <v>2020</v>
      </c>
      <c r="U48" s="8">
        <f t="shared" si="16"/>
        <v>2020</v>
      </c>
      <c r="V48" s="8">
        <f t="shared" si="16"/>
        <v>2020</v>
      </c>
      <c r="W48" s="8">
        <f t="shared" si="16"/>
        <v>2020</v>
      </c>
      <c r="X48" s="8">
        <f t="shared" si="16"/>
        <v>2020</v>
      </c>
      <c r="Y48" s="8">
        <f t="shared" si="16"/>
        <v>2020</v>
      </c>
      <c r="Z48" s="8">
        <f t="shared" si="16"/>
        <v>2020</v>
      </c>
      <c r="AA48" s="8">
        <f t="shared" si="16"/>
        <v>2020</v>
      </c>
      <c r="AB48" s="8">
        <f t="shared" si="16"/>
        <v>2020</v>
      </c>
      <c r="AC48" s="8">
        <f t="shared" si="16"/>
        <v>2020</v>
      </c>
      <c r="AD48" s="8">
        <f t="shared" si="16"/>
        <v>2020</v>
      </c>
      <c r="AE48" s="9">
        <f t="shared" si="16"/>
        <v>2021</v>
      </c>
      <c r="AF48" s="9">
        <f t="shared" si="16"/>
        <v>2021</v>
      </c>
      <c r="AG48" s="9">
        <f t="shared" si="16"/>
        <v>2021</v>
      </c>
      <c r="AH48" s="9">
        <f t="shared" si="16"/>
        <v>2021</v>
      </c>
      <c r="AI48" s="9">
        <f t="shared" si="16"/>
        <v>2021</v>
      </c>
      <c r="AJ48" s="9">
        <f t="shared" si="16"/>
        <v>2021</v>
      </c>
      <c r="AK48" s="9">
        <f t="shared" si="16"/>
        <v>2021</v>
      </c>
      <c r="AL48" s="9">
        <f t="shared" si="16"/>
        <v>2021</v>
      </c>
      <c r="AM48" s="9">
        <f t="shared" si="16"/>
        <v>2021</v>
      </c>
      <c r="AN48" s="9">
        <f t="shared" si="16"/>
        <v>2021</v>
      </c>
      <c r="AO48" s="9">
        <f t="shared" si="16"/>
        <v>2021</v>
      </c>
      <c r="AP48" s="9">
        <f t="shared" si="16"/>
        <v>2021</v>
      </c>
      <c r="AQ48" s="42">
        <f t="shared" si="16"/>
        <v>2022</v>
      </c>
      <c r="AR48" s="42">
        <f t="shared" si="16"/>
        <v>2022</v>
      </c>
      <c r="AS48" s="42">
        <f t="shared" si="16"/>
        <v>2022</v>
      </c>
      <c r="AT48" s="42">
        <f t="shared" si="16"/>
        <v>2022</v>
      </c>
      <c r="AU48" s="42">
        <f t="shared" si="16"/>
        <v>2022</v>
      </c>
      <c r="AV48" s="42">
        <f t="shared" si="16"/>
        <v>2022</v>
      </c>
      <c r="AW48" s="42">
        <f t="shared" si="16"/>
        <v>2022</v>
      </c>
      <c r="AX48" s="42">
        <f t="shared" si="16"/>
        <v>2022</v>
      </c>
      <c r="AY48" s="42">
        <f t="shared" si="16"/>
        <v>2022</v>
      </c>
      <c r="AZ48" s="42">
        <f t="shared" si="16"/>
        <v>2022</v>
      </c>
      <c r="BA48" s="42">
        <f t="shared" si="16"/>
        <v>2022</v>
      </c>
      <c r="BB48" s="42">
        <f t="shared" si="16"/>
        <v>2022</v>
      </c>
      <c r="BC48" s="105">
        <f t="shared" ref="BC48" si="17">IF(BC47="Janv.",BB48+1,BB48)</f>
        <v>2023</v>
      </c>
      <c r="BD48" s="105">
        <f t="shared" ref="BD48" si="18">IF(BD47="Janv.",BC48+1,BC48)</f>
        <v>2023</v>
      </c>
      <c r="BE48" s="105">
        <f t="shared" ref="BE48" si="19">IF(BE47="Janv.",BD48+1,BD48)</f>
        <v>2023</v>
      </c>
      <c r="BF48" s="105">
        <f t="shared" ref="BF48" si="20">IF(BF47="Janv.",BE48+1,BE48)</f>
        <v>2023</v>
      </c>
      <c r="BG48" s="105">
        <f t="shared" ref="BG48" si="21">IF(BG47="Janv.",BF48+1,BF48)</f>
        <v>2023</v>
      </c>
      <c r="BH48" s="105">
        <f t="shared" ref="BH48" si="22">IF(BH47="Janv.",BG48+1,BG48)</f>
        <v>2023</v>
      </c>
      <c r="BI48" s="105">
        <f t="shared" ref="BI48" si="23">IF(BI47="Janv.",BH48+1,BH48)</f>
        <v>2023</v>
      </c>
      <c r="BJ48" s="105">
        <f t="shared" ref="BJ48" si="24">IF(BJ47="Janv.",BI48+1,BI48)</f>
        <v>2023</v>
      </c>
      <c r="BK48" s="105">
        <f t="shared" ref="BK48" si="25">IF(BK47="Janv.",BJ48+1,BJ48)</f>
        <v>2023</v>
      </c>
      <c r="BL48" s="105">
        <f t="shared" ref="BL48" si="26">IF(BL47="Janv.",BK48+1,BK48)</f>
        <v>2023</v>
      </c>
      <c r="BM48" s="105">
        <f t="shared" ref="BM48" si="27">IF(BM47="Janv.",BL48+1,BL48)</f>
        <v>2023</v>
      </c>
      <c r="BN48" s="105">
        <f t="shared" ref="BN48" si="28">IF(BN47="Janv.",BM48+1,BM48)</f>
        <v>2023</v>
      </c>
    </row>
    <row r="49" spans="1:66" s="18" customFormat="1" ht="22" thickTop="1" thickBot="1" x14ac:dyDescent="0.3">
      <c r="A49" s="14"/>
      <c r="B49" s="14"/>
      <c r="C49" s="14"/>
      <c r="D49" s="14"/>
      <c r="E49" s="14"/>
      <c r="F49" s="152" t="str">
        <f>F47&amp;" "&amp;F48</f>
        <v>Déc. 2018</v>
      </c>
      <c r="G49" s="15" t="str">
        <f>G47&amp;" "&amp;G48</f>
        <v>Janv. 2019</v>
      </c>
      <c r="H49" s="15" t="str">
        <f t="shared" ref="H49:BB49" si="29">H47&amp;" "&amp;H48</f>
        <v>Fév. 2019</v>
      </c>
      <c r="I49" s="15" t="str">
        <f t="shared" si="29"/>
        <v>Mars 2019</v>
      </c>
      <c r="J49" s="15" t="str">
        <f t="shared" si="29"/>
        <v>Avril 2019</v>
      </c>
      <c r="K49" s="15" t="str">
        <f t="shared" si="29"/>
        <v>Mai 2019</v>
      </c>
      <c r="L49" s="15" t="str">
        <f t="shared" si="29"/>
        <v>Juin 2019</v>
      </c>
      <c r="M49" s="15" t="str">
        <f t="shared" si="29"/>
        <v>Juil. 2019</v>
      </c>
      <c r="N49" s="15" t="str">
        <f t="shared" si="29"/>
        <v>Août 2019</v>
      </c>
      <c r="O49" s="15" t="str">
        <f t="shared" si="29"/>
        <v>Sept. 2019</v>
      </c>
      <c r="P49" s="15" t="str">
        <f t="shared" si="29"/>
        <v>Oct. 2019</v>
      </c>
      <c r="Q49" s="15" t="str">
        <f t="shared" si="29"/>
        <v>Nov. 2019</v>
      </c>
      <c r="R49" s="15" t="str">
        <f t="shared" si="29"/>
        <v>Déc. 2019</v>
      </c>
      <c r="S49" s="16" t="str">
        <f t="shared" si="29"/>
        <v>Janv. 2020</v>
      </c>
      <c r="T49" s="16" t="str">
        <f t="shared" si="29"/>
        <v>Fév. 2020</v>
      </c>
      <c r="U49" s="16" t="str">
        <f t="shared" si="29"/>
        <v>Mars 2020</v>
      </c>
      <c r="V49" s="16" t="str">
        <f t="shared" si="29"/>
        <v>Avril 2020</v>
      </c>
      <c r="W49" s="16" t="str">
        <f t="shared" si="29"/>
        <v>Mai 2020</v>
      </c>
      <c r="X49" s="16" t="str">
        <f t="shared" si="29"/>
        <v>Juin 2020</v>
      </c>
      <c r="Y49" s="16" t="str">
        <f t="shared" si="29"/>
        <v>Juil. 2020</v>
      </c>
      <c r="Z49" s="16" t="str">
        <f t="shared" si="29"/>
        <v>Août 2020</v>
      </c>
      <c r="AA49" s="16" t="str">
        <f t="shared" si="29"/>
        <v>Sept. 2020</v>
      </c>
      <c r="AB49" s="16" t="str">
        <f t="shared" si="29"/>
        <v>Oct. 2020</v>
      </c>
      <c r="AC49" s="16" t="str">
        <f t="shared" si="29"/>
        <v>Nov. 2020</v>
      </c>
      <c r="AD49" s="16" t="str">
        <f t="shared" si="29"/>
        <v>Déc. 2020</v>
      </c>
      <c r="AE49" s="17" t="str">
        <f t="shared" si="29"/>
        <v>Janv. 2021</v>
      </c>
      <c r="AF49" s="17" t="str">
        <f t="shared" si="29"/>
        <v>Fév. 2021</v>
      </c>
      <c r="AG49" s="17" t="str">
        <f t="shared" si="29"/>
        <v>Mars 2021</v>
      </c>
      <c r="AH49" s="17" t="str">
        <f t="shared" si="29"/>
        <v>Avril 2021</v>
      </c>
      <c r="AI49" s="17" t="str">
        <f t="shared" si="29"/>
        <v>Mai 2021</v>
      </c>
      <c r="AJ49" s="17" t="str">
        <f t="shared" si="29"/>
        <v>Juin 2021</v>
      </c>
      <c r="AK49" s="17" t="str">
        <f t="shared" si="29"/>
        <v>Juil. 2021</v>
      </c>
      <c r="AL49" s="17" t="str">
        <f t="shared" si="29"/>
        <v>Août 2021</v>
      </c>
      <c r="AM49" s="17" t="str">
        <f t="shared" si="29"/>
        <v>Sept. 2021</v>
      </c>
      <c r="AN49" s="17" t="str">
        <f t="shared" si="29"/>
        <v>Oct. 2021</v>
      </c>
      <c r="AO49" s="17" t="str">
        <f t="shared" si="29"/>
        <v>Nov. 2021</v>
      </c>
      <c r="AP49" s="17" t="str">
        <f t="shared" si="29"/>
        <v>Déc. 2021</v>
      </c>
      <c r="AQ49" s="44" t="str">
        <f t="shared" si="29"/>
        <v>Janv. 2022</v>
      </c>
      <c r="AR49" s="44" t="str">
        <f t="shared" si="29"/>
        <v>Fév. 2022</v>
      </c>
      <c r="AS49" s="44" t="str">
        <f t="shared" si="29"/>
        <v>Mars 2022</v>
      </c>
      <c r="AT49" s="44" t="str">
        <f t="shared" si="29"/>
        <v>Avril 2022</v>
      </c>
      <c r="AU49" s="44" t="str">
        <f t="shared" si="29"/>
        <v>Mai 2022</v>
      </c>
      <c r="AV49" s="44" t="str">
        <f t="shared" si="29"/>
        <v>Juin 2022</v>
      </c>
      <c r="AW49" s="44" t="str">
        <f t="shared" si="29"/>
        <v>Juil. 2022</v>
      </c>
      <c r="AX49" s="44" t="str">
        <f t="shared" si="29"/>
        <v>Août 2022</v>
      </c>
      <c r="AY49" s="44" t="str">
        <f t="shared" si="29"/>
        <v>Sept. 2022</v>
      </c>
      <c r="AZ49" s="44" t="str">
        <f t="shared" si="29"/>
        <v>Oct. 2022</v>
      </c>
      <c r="BA49" s="44" t="str">
        <f t="shared" si="29"/>
        <v>Nov. 2022</v>
      </c>
      <c r="BB49" s="44" t="str">
        <f t="shared" si="29"/>
        <v>Déc. 2022</v>
      </c>
      <c r="BC49" s="107" t="str">
        <f t="shared" ref="BC49:BN49" si="30">BC47&amp;" "&amp;BC48</f>
        <v>Janv. 2023</v>
      </c>
      <c r="BD49" s="107" t="str">
        <f t="shared" si="30"/>
        <v>Fév. 2023</v>
      </c>
      <c r="BE49" s="107" t="str">
        <f t="shared" si="30"/>
        <v>Mars 2023</v>
      </c>
      <c r="BF49" s="107" t="str">
        <f t="shared" si="30"/>
        <v>Avril 2023</v>
      </c>
      <c r="BG49" s="107" t="str">
        <f t="shared" si="30"/>
        <v>Mai 2023</v>
      </c>
      <c r="BH49" s="107" t="str">
        <f t="shared" si="30"/>
        <v>Juin 2023</v>
      </c>
      <c r="BI49" s="107" t="str">
        <f t="shared" si="30"/>
        <v>Juil. 2023</v>
      </c>
      <c r="BJ49" s="107" t="str">
        <f t="shared" si="30"/>
        <v>Août 2023</v>
      </c>
      <c r="BK49" s="107" t="str">
        <f t="shared" si="30"/>
        <v>Sept. 2023</v>
      </c>
      <c r="BL49" s="107" t="str">
        <f t="shared" si="30"/>
        <v>Oct. 2023</v>
      </c>
      <c r="BM49" s="107" t="str">
        <f t="shared" si="30"/>
        <v>Nov. 2023</v>
      </c>
      <c r="BN49" s="107" t="str">
        <f t="shared" si="30"/>
        <v>Déc. 2023</v>
      </c>
    </row>
    <row r="50" spans="1:66" ht="11" thickTop="1" x14ac:dyDescent="0.25">
      <c r="A50" s="27" t="s">
        <v>12</v>
      </c>
      <c r="B50" s="26" t="s">
        <v>81</v>
      </c>
      <c r="C50" s="26"/>
      <c r="D50" s="26"/>
      <c r="E50" s="26"/>
      <c r="F50" s="153">
        <f>HLOOKUP(F$47,IPC!$B$3:$M$16,MATCH('Simulateur pouvoir d''achat'!F$48,IPC!$A$3:$A$16,0),FALSE)</f>
        <v>103.47</v>
      </c>
      <c r="G50" s="112">
        <f>HLOOKUP(G$47,IPC!$B$3:$M$16,MATCH('Simulateur pouvoir d''achat'!G$48,IPC!$A$3:$A$16,0),FALSE)</f>
        <v>103.01</v>
      </c>
      <c r="H50" s="112">
        <f>HLOOKUP(H$47,IPC!$B$3:$M$16,MATCH('Simulateur pouvoir d''achat'!H$48,IPC!$A$3:$A$16,0),FALSE)</f>
        <v>103.06</v>
      </c>
      <c r="I50" s="112">
        <f>HLOOKUP(I$47,IPC!$B$3:$M$16,MATCH('Simulateur pouvoir d''achat'!I$48,IPC!$A$3:$A$16,0),FALSE)</f>
        <v>103.89</v>
      </c>
      <c r="J50" s="112">
        <f>HLOOKUP(J$47,IPC!$B$3:$M$16,MATCH('Simulateur pouvoir d''achat'!J$48,IPC!$A$3:$A$16,0),FALSE)</f>
        <v>104.22</v>
      </c>
      <c r="K50" s="112">
        <f>HLOOKUP(K$47,IPC!$B$3:$M$16,MATCH('Simulateur pouvoir d''achat'!K$48,IPC!$A$3:$A$16,0),FALSE)</f>
        <v>104.33</v>
      </c>
      <c r="L50" s="112">
        <f>HLOOKUP(L$47,IPC!$B$3:$M$16,MATCH('Simulateur pouvoir d''achat'!L$48,IPC!$A$3:$A$16,0),FALSE)</f>
        <v>104.58</v>
      </c>
      <c r="M50" s="112">
        <f>HLOOKUP(M$47,IPC!$B$3:$M$16,MATCH('Simulateur pouvoir d''achat'!M$48,IPC!$A$3:$A$16,0),FALSE)</f>
        <v>104.38</v>
      </c>
      <c r="N50" s="112">
        <f>HLOOKUP(N$47,IPC!$B$3:$M$16,MATCH('Simulateur pouvoir d''achat'!N$48,IPC!$A$3:$A$16,0),FALSE)</f>
        <v>104.86</v>
      </c>
      <c r="O50" s="112">
        <f>HLOOKUP(O$47,IPC!$B$3:$M$16,MATCH('Simulateur pouvoir d''achat'!O$48,IPC!$A$3:$A$16,0),FALSE)</f>
        <v>104.5</v>
      </c>
      <c r="P50" s="112">
        <f>HLOOKUP(P$47,IPC!$B$3:$M$16,MATCH('Simulateur pouvoir d''achat'!P$48,IPC!$A$3:$A$16,0),FALSE)</f>
        <v>104.46</v>
      </c>
      <c r="Q50" s="112">
        <f>HLOOKUP(Q$47,IPC!$B$3:$M$16,MATCH('Simulateur pouvoir d''achat'!Q$48,IPC!$A$3:$A$16,0),FALSE)</f>
        <v>104.52</v>
      </c>
      <c r="R50" s="112">
        <f>HLOOKUP(R$47,IPC!$B$3:$M$16,MATCH('Simulateur pouvoir d''achat'!R$48,IPC!$A$3:$A$16,0),FALSE)</f>
        <v>104.98</v>
      </c>
      <c r="S50" s="113">
        <f>HLOOKUP(S$47,IPC!$B$3:$M$16,MATCH('Simulateur pouvoir d''achat'!S$48,IPC!$A$3:$A$16,0),FALSE)</f>
        <v>104.54</v>
      </c>
      <c r="T50" s="113">
        <f>HLOOKUP(T$47,IPC!$B$3:$M$16,MATCH('Simulateur pouvoir d''achat'!T$48,IPC!$A$3:$A$16,0),FALSE)</f>
        <v>104.53</v>
      </c>
      <c r="U50" s="113">
        <f>HLOOKUP(U$47,IPC!$B$3:$M$16,MATCH('Simulateur pouvoir d''achat'!U$48,IPC!$A$3:$A$16,0),FALSE)</f>
        <v>104.59</v>
      </c>
      <c r="V50" s="113">
        <f>HLOOKUP(V$47,IPC!$B$3:$M$16,MATCH('Simulateur pouvoir d''achat'!V$48,IPC!$A$3:$A$16,0),FALSE)</f>
        <v>104.56</v>
      </c>
      <c r="W50" s="113">
        <f>HLOOKUP(W$47,IPC!$B$3:$M$16,MATCH('Simulateur pouvoir d''achat'!W$48,IPC!$A$3:$A$16,0),FALSE)</f>
        <v>104.71</v>
      </c>
      <c r="X50" s="113">
        <f>HLOOKUP(X$47,IPC!$B$3:$M$16,MATCH('Simulateur pouvoir d''achat'!X$48,IPC!$A$3:$A$16,0),FALSE)</f>
        <v>104.79</v>
      </c>
      <c r="Y50" s="113">
        <f>HLOOKUP(Y$47,IPC!$B$3:$M$16,MATCH('Simulateur pouvoir d''achat'!Y$48,IPC!$A$3:$A$16,0),FALSE)</f>
        <v>105.19</v>
      </c>
      <c r="Z50" s="113">
        <f>HLOOKUP(Z$47,IPC!$B$3:$M$16,MATCH('Simulateur pouvoir d''achat'!Z$48,IPC!$A$3:$A$16,0),FALSE)</f>
        <v>105.09</v>
      </c>
      <c r="AA50" s="113">
        <f>HLOOKUP(AA$47,IPC!$B$3:$M$16,MATCH('Simulateur pouvoir d''achat'!AA$48,IPC!$A$3:$A$16,0),FALSE)</f>
        <v>104.55</v>
      </c>
      <c r="AB50" s="113">
        <f>HLOOKUP(AB$47,IPC!$B$3:$M$16,MATCH('Simulateur pouvoir d''achat'!AB$48,IPC!$A$3:$A$16,0),FALSE)</f>
        <v>104.51</v>
      </c>
      <c r="AC50" s="113">
        <f>HLOOKUP(AC$47,IPC!$B$3:$M$16,MATCH('Simulateur pouvoir d''achat'!AC$48,IPC!$A$3:$A$16,0),FALSE)</f>
        <v>104.73</v>
      </c>
      <c r="AD50" s="113">
        <f>HLOOKUP(AD$47,IPC!$B$3:$M$16,MATCH('Simulateur pouvoir d''achat'!AD$48,IPC!$A$3:$A$16,0),FALSE)</f>
        <v>104.96</v>
      </c>
      <c r="AE50" s="114">
        <f>HLOOKUP(AE$47,IPC!$B$3:$M$16,MATCH('Simulateur pouvoir d''achat'!AE$48,IPC!$A$3:$A$16,0),FALSE)</f>
        <v>105.12</v>
      </c>
      <c r="AF50" s="114">
        <f>HLOOKUP(AF$47,IPC!$B$3:$M$16,MATCH('Simulateur pouvoir d''achat'!AF$48,IPC!$A$3:$A$16,0),FALSE)</f>
        <v>105.12</v>
      </c>
      <c r="AG50" s="114">
        <f>HLOOKUP(AG$47,IPC!$B$3:$M$16,MATCH('Simulateur pouvoir d''achat'!AG$48,IPC!$A$3:$A$16,0),FALSE)</f>
        <v>105.75</v>
      </c>
      <c r="AH50" s="114">
        <f>HLOOKUP(AH$47,IPC!$B$3:$M$16,MATCH('Simulateur pouvoir d''achat'!AH$48,IPC!$A$3:$A$16,0),FALSE)</f>
        <v>105.86</v>
      </c>
      <c r="AI50" s="114">
        <f>HLOOKUP(AI$47,IPC!$B$3:$M$16,MATCH('Simulateur pouvoir d''achat'!AI$48,IPC!$A$3:$A$16,0),FALSE)</f>
        <v>106.2</v>
      </c>
      <c r="AJ50" s="114">
        <f>HLOOKUP(AJ$47,IPC!$B$3:$M$16,MATCH('Simulateur pouvoir d''achat'!AJ$48,IPC!$A$3:$A$16,0),FALSE)</f>
        <v>106.34</v>
      </c>
      <c r="AK50" s="114">
        <f>HLOOKUP(AK$47,IPC!$B$3:$M$16,MATCH('Simulateur pouvoir d''achat'!AK$48,IPC!$A$3:$A$16,0),FALSE)</f>
        <v>106.4</v>
      </c>
      <c r="AL50" s="114">
        <f>HLOOKUP(AL$47,IPC!$B$3:$M$16,MATCH('Simulateur pouvoir d''achat'!AL$48,IPC!$A$3:$A$16,0),FALSE)</f>
        <v>107.05</v>
      </c>
      <c r="AM50" s="114">
        <f>HLOOKUP(AM$47,IPC!$B$3:$M$16,MATCH('Simulateur pouvoir d''achat'!AM$48,IPC!$A$3:$A$16,0),FALSE)</f>
        <v>106.81</v>
      </c>
      <c r="AN50" s="114">
        <f>HLOOKUP(AN$47,IPC!$B$3:$M$16,MATCH('Simulateur pouvoir d''achat'!AN$48,IPC!$A$3:$A$16,0),FALSE)</f>
        <v>107.25</v>
      </c>
      <c r="AO50" s="114">
        <f>HLOOKUP(AO$47,IPC!$B$3:$M$16,MATCH('Simulateur pouvoir d''achat'!AO$48,IPC!$A$3:$A$16,0),FALSE)</f>
        <v>107.64</v>
      </c>
      <c r="AP50" s="114">
        <f>HLOOKUP(AP$47,IPC!$B$3:$M$16,MATCH('Simulateur pouvoir d''achat'!AP$48,IPC!$A$3:$A$16,0),FALSE)</f>
        <v>107.85</v>
      </c>
      <c r="AQ50" s="115">
        <f>HLOOKUP(AQ$47,IPC!$B$3:$M$16,MATCH('Simulateur pouvoir d''achat'!AQ$48,IPC!$A$3:$A$16,0),FALSE)</f>
        <v>108.12</v>
      </c>
      <c r="AR50" s="115">
        <f>HLOOKUP(AR$47,IPC!$B$3:$M$16,MATCH('Simulateur pouvoir d''achat'!AR$48,IPC!$A$3:$A$16,0),FALSE)</f>
        <v>108.94</v>
      </c>
      <c r="AS50" s="115">
        <f>HLOOKUP(AS$47,IPC!$B$3:$M$16,MATCH('Simulateur pouvoir d''achat'!AS$48,IPC!$A$3:$A$16,0),FALSE)</f>
        <v>110.49</v>
      </c>
      <c r="AT50" s="115">
        <f>HLOOKUP(AT$47,IPC!$B$3:$M$16,MATCH('Simulateur pouvoir d''achat'!AT$48,IPC!$A$3:$A$16,0),FALSE)</f>
        <v>110.97</v>
      </c>
      <c r="AU50" s="115">
        <f>HLOOKUP(AU$47,IPC!$B$3:$M$16,MATCH('Simulateur pouvoir d''achat'!AU$48,IPC!$A$3:$A$16,0),FALSE)</f>
        <v>111.72</v>
      </c>
      <c r="AV50" s="115">
        <f>HLOOKUP(AV$47,IPC!$B$3:$M$16,MATCH('Simulateur pouvoir d''achat'!AV$48,IPC!$A$3:$A$16,0),FALSE)</f>
        <v>112.55</v>
      </c>
      <c r="AW50" s="115">
        <f>HLOOKUP(AW$47,IPC!$B$3:$M$16,MATCH('Simulateur pouvoir d''achat'!AW$48,IPC!$A$3:$A$16,0),FALSE)</f>
        <v>112.87</v>
      </c>
      <c r="AX50" s="115">
        <f>HLOOKUP(AX$47,IPC!$B$3:$M$16,MATCH('Simulateur pouvoir d''achat'!AX$48,IPC!$A$3:$A$16,0),FALSE)</f>
        <v>113.38</v>
      </c>
      <c r="AY50" s="115">
        <f>HLOOKUP(AY$47,IPC!$B$3:$M$16,MATCH('Simulateur pouvoir d''achat'!AY$48,IPC!$A$3:$A$16,0),FALSE)</f>
        <v>112.74</v>
      </c>
      <c r="AZ50" s="115">
        <f>HLOOKUP(AZ$47,IPC!$B$3:$M$16,MATCH('Simulateur pouvoir d''achat'!AZ$48,IPC!$A$3:$A$16,0),FALSE)</f>
        <v>113.9</v>
      </c>
      <c r="BA50" s="115">
        <f>HLOOKUP(BA$47,IPC!$B$3:$M$16,MATCH('Simulateur pouvoir d''achat'!BA$48,IPC!$A$3:$A$16,0),FALSE)</f>
        <v>114.26</v>
      </c>
      <c r="BB50" s="115">
        <f>HLOOKUP(BB$47,IPC!$B$3:$M$16,MATCH('Simulateur pouvoir d''achat'!BB$48,IPC!$A$3:$A$16,0),FALSE)</f>
        <v>114.16</v>
      </c>
      <c r="BC50" s="116">
        <f>HLOOKUP(BC$47,IPC!$B$3:$M$16,MATCH('Simulateur pouvoir d''achat'!BC$48,IPC!$A$3:$A$16,0),FALSE)</f>
        <v>114.6</v>
      </c>
      <c r="BD50" s="116">
        <f>HLOOKUP(BD$47,IPC!$B$3:$M$16,MATCH('Simulateur pouvoir d''achat'!BD$48,IPC!$A$3:$A$16,0),FALSE)</f>
        <v>115.78</v>
      </c>
      <c r="BE50" s="116">
        <f>HLOOKUP(BE$47,IPC!$B$3:$M$16,MATCH('Simulateur pouvoir d''achat'!BE$48,IPC!$A$3:$A$16,0),FALSE)</f>
        <v>116.79</v>
      </c>
      <c r="BF50" s="116">
        <f>HLOOKUP(BF$47,IPC!$B$3:$M$16,MATCH('Simulateur pouvoir d''achat'!BF$48,IPC!$A$3:$A$16,0),FALSE)</f>
        <v>117.5</v>
      </c>
      <c r="BG50" s="116">
        <f>HLOOKUP(BG$47,IPC!$B$3:$M$16,MATCH('Simulateur pouvoir d''achat'!BG$48,IPC!$A$3:$A$16,0),FALSE)</f>
        <v>117.44</v>
      </c>
      <c r="BH50" s="116">
        <f>HLOOKUP(BH$47,IPC!$B$3:$M$16,MATCH('Simulateur pouvoir d''achat'!BH$48,IPC!$A$3:$A$16,0),FALSE)</f>
        <v>117.65</v>
      </c>
      <c r="BI50" s="116">
        <f>HLOOKUP(BI$47,IPC!$B$3:$M$16,MATCH('Simulateur pouvoir d''achat'!BI$48,IPC!$A$3:$A$16,0),FALSE)</f>
        <v>117.71</v>
      </c>
      <c r="BJ50" s="116">
        <f>HLOOKUP(BJ$47,IPC!$B$3:$M$16,MATCH('Simulateur pouvoir d''achat'!BJ$48,IPC!$A$3:$A$16,0),FALSE)</f>
        <v>118.89</v>
      </c>
      <c r="BK50" s="116">
        <f>HLOOKUP(BK$47,IPC!$B$3:$M$16,MATCH('Simulateur pouvoir d''achat'!BK$48,IPC!$A$3:$A$16,0),FALSE)</f>
        <v>118.26</v>
      </c>
      <c r="BL50" s="116">
        <f>HLOOKUP(BL$47,IPC!$B$3:$M$16,MATCH('Simulateur pouvoir d''achat'!BL$48,IPC!$A$3:$A$16,0),FALSE)</f>
        <v>118.43</v>
      </c>
      <c r="BM50" s="116">
        <f>HLOOKUP(BM$47,IPC!$B$3:$M$16,MATCH('Simulateur pouvoir d''achat'!BM$48,IPC!$A$3:$A$16,0),FALSE)</f>
        <v>118.23</v>
      </c>
      <c r="BN50" s="116">
        <f>HLOOKUP(BN$47,IPC!$B$3:$M$16,MATCH('Simulateur pouvoir d''achat'!BN$48,IPC!$A$3:$A$16,0),FALSE)</f>
        <v>118.39</v>
      </c>
    </row>
    <row r="51" spans="1:66" ht="10.5" x14ac:dyDescent="0.25">
      <c r="A51" s="27"/>
      <c r="B51" s="26" t="s">
        <v>82</v>
      </c>
      <c r="C51" s="26"/>
      <c r="D51" s="26"/>
      <c r="E51" s="26"/>
      <c r="F51" s="153">
        <f>HLOOKUP(F$47,IPC!$B$3:$M$16,MATCH('Simulateur pouvoir d''achat'!F$48,IPC!$A$3:$A$16,0),FALSE)</f>
        <v>103.47</v>
      </c>
      <c r="G51" s="112">
        <f>HLOOKUP(G$47,IPCH!$B$3:$M$16,MATCH('Simulateur pouvoir d''achat'!G$48,IPCH!$A$3:$A$16,0),FALSE)</f>
        <v>103.52</v>
      </c>
      <c r="H51" s="112">
        <f>HLOOKUP(H$47,IPCH!$B$3:$M$16,MATCH('Simulateur pouvoir d''achat'!H$48,IPCH!$A$3:$A$16,0),FALSE)</f>
        <v>103.64</v>
      </c>
      <c r="I51" s="112">
        <f>HLOOKUP(I$47,IPCH!$B$3:$M$16,MATCH('Simulateur pouvoir d''achat'!I$48,IPCH!$A$3:$A$16,0),FALSE)</f>
        <v>104.55</v>
      </c>
      <c r="J51" s="112">
        <f>HLOOKUP(J$47,IPCH!$B$3:$M$16,MATCH('Simulateur pouvoir d''achat'!J$48,IPCH!$A$3:$A$16,0),FALSE)</f>
        <v>104.93</v>
      </c>
      <c r="K51" s="112">
        <f>HLOOKUP(K$47,IPCH!$B$3:$M$16,MATCH('Simulateur pouvoir d''achat'!K$48,IPCH!$A$3:$A$16,0),FALSE)</f>
        <v>105.06</v>
      </c>
      <c r="L51" s="112">
        <f>HLOOKUP(L$47,IPCH!$B$3:$M$16,MATCH('Simulateur pouvoir d''achat'!L$48,IPCH!$A$3:$A$16,0),FALSE)</f>
        <v>105.35</v>
      </c>
      <c r="M51" s="112">
        <f>HLOOKUP(M$47,IPCH!$B$3:$M$16,MATCH('Simulateur pouvoir d''achat'!M$48,IPCH!$A$3:$A$16,0),FALSE)</f>
        <v>105.11</v>
      </c>
      <c r="N51" s="112">
        <f>HLOOKUP(N$47,IPCH!$B$3:$M$16,MATCH('Simulateur pouvoir d''achat'!N$48,IPCH!$A$3:$A$16,0),FALSE)</f>
        <v>105.67</v>
      </c>
      <c r="O51" s="112">
        <f>HLOOKUP(O$47,IPCH!$B$3:$M$16,MATCH('Simulateur pouvoir d''achat'!O$48,IPCH!$A$3:$A$16,0),FALSE)</f>
        <v>105.28</v>
      </c>
      <c r="P51" s="112">
        <f>HLOOKUP(P$47,IPCH!$B$3:$M$16,MATCH('Simulateur pouvoir d''achat'!P$48,IPCH!$A$3:$A$16,0),FALSE)</f>
        <v>105.2</v>
      </c>
      <c r="Q51" s="112">
        <f>HLOOKUP(Q$47,IPCH!$B$3:$M$16,MATCH('Simulateur pouvoir d''achat'!Q$48,IPCH!$A$3:$A$16,0),FALSE)</f>
        <v>105.27</v>
      </c>
      <c r="R51" s="112">
        <f>HLOOKUP(R$47,IPCH!$B$3:$M$16,MATCH('Simulateur pouvoir d''achat'!R$48,IPCH!$A$3:$A$16,0),FALSE)</f>
        <v>105.78</v>
      </c>
      <c r="S51" s="113">
        <f>HLOOKUP(S$47,IPCH!$B$3:$M$16,MATCH('Simulateur pouvoir d''achat'!S$48,IPCH!$A$3:$A$16,0),FALSE)</f>
        <v>105.24</v>
      </c>
      <c r="T51" s="113">
        <f>HLOOKUP(T$47,IPCH!$B$3:$M$16,MATCH('Simulateur pouvoir d''achat'!T$48,IPCH!$A$3:$A$16,0),FALSE)</f>
        <v>105.27</v>
      </c>
      <c r="U51" s="113">
        <f>HLOOKUP(U$47,IPCH!$B$3:$M$16,MATCH('Simulateur pouvoir d''achat'!U$48,IPCH!$A$3:$A$16,0),FALSE)</f>
        <v>105.34</v>
      </c>
      <c r="V51" s="113">
        <f>HLOOKUP(V$47,IPCH!$B$3:$M$16,MATCH('Simulateur pouvoir d''achat'!V$48,IPCH!$A$3:$A$16,0),FALSE)</f>
        <v>105.32</v>
      </c>
      <c r="W51" s="113">
        <f>HLOOKUP(W$47,IPCH!$B$3:$M$16,MATCH('Simulateur pouvoir d''achat'!W$48,IPCH!$A$3:$A$16,0),FALSE)</f>
        <v>105.49</v>
      </c>
      <c r="X51" s="113">
        <f>HLOOKUP(X$47,IPCH!$B$3:$M$16,MATCH('Simulateur pouvoir d''achat'!X$48,IPCH!$A$3:$A$16,0),FALSE)</f>
        <v>105.58</v>
      </c>
      <c r="Y51" s="113">
        <f>HLOOKUP(Y$47,IPCH!$B$3:$M$16,MATCH('Simulateur pouvoir d''achat'!Y$48,IPCH!$A$3:$A$16,0),FALSE)</f>
        <v>106.01</v>
      </c>
      <c r="Z51" s="113">
        <f>HLOOKUP(Z$47,IPCH!$B$3:$M$16,MATCH('Simulateur pouvoir d''achat'!Z$48,IPCH!$A$3:$A$16,0),FALSE)</f>
        <v>105.89</v>
      </c>
      <c r="AA51" s="113">
        <f>HLOOKUP(AA$47,IPCH!$B$3:$M$16,MATCH('Simulateur pouvoir d''achat'!AA$48,IPCH!$A$3:$A$16,0),FALSE)</f>
        <v>105.3</v>
      </c>
      <c r="AB51" s="113">
        <f>HLOOKUP(AB$47,IPCH!$B$3:$M$16,MATCH('Simulateur pouvoir d''achat'!AB$48,IPCH!$A$3:$A$16,0),FALSE)</f>
        <v>105.27</v>
      </c>
      <c r="AC51" s="113">
        <f>HLOOKUP(AC$47,IPCH!$B$3:$M$16,MATCH('Simulateur pouvoir d''achat'!AC$48,IPCH!$A$3:$A$16,0),FALSE)</f>
        <v>105.5</v>
      </c>
      <c r="AD51" s="113">
        <f>HLOOKUP(AD$47,IPCH!$B$3:$M$16,MATCH('Simulateur pouvoir d''achat'!AD$48,IPCH!$A$3:$A$16,0),FALSE)</f>
        <v>105.75</v>
      </c>
      <c r="AE51" s="114">
        <f>HLOOKUP(AE$47,IPCH!$B$3:$M$16,MATCH('Simulateur pouvoir d''achat'!AE$48,IPCH!$A$3:$A$16,0),FALSE)</f>
        <v>106.03</v>
      </c>
      <c r="AF51" s="114">
        <f>HLOOKUP(AF$47,IPCH!$B$3:$M$16,MATCH('Simulateur pouvoir d''achat'!AF$48,IPCH!$A$3:$A$16,0),FALSE)</f>
        <v>106.07</v>
      </c>
      <c r="AG51" s="114">
        <f>HLOOKUP(AG$47,IPCH!$B$3:$M$16,MATCH('Simulateur pouvoir d''achat'!AG$48,IPCH!$A$3:$A$16,0),FALSE)</f>
        <v>106.8</v>
      </c>
      <c r="AH51" s="114">
        <f>HLOOKUP(AH$47,IPCH!$B$3:$M$16,MATCH('Simulateur pouvoir d''achat'!AH$48,IPCH!$A$3:$A$16,0),FALSE)</f>
        <v>107.02</v>
      </c>
      <c r="AI51" s="114">
        <f>HLOOKUP(AI$47,IPCH!$B$3:$M$16,MATCH('Simulateur pouvoir d''achat'!AI$48,IPCH!$A$3:$A$16,0),FALSE)</f>
        <v>107.38</v>
      </c>
      <c r="AJ51" s="114">
        <f>HLOOKUP(AJ$47,IPCH!$B$3:$M$16,MATCH('Simulateur pouvoir d''achat'!AJ$48,IPCH!$A$3:$A$16,0),FALSE)</f>
        <v>107.57</v>
      </c>
      <c r="AK51" s="114">
        <f>HLOOKUP(AK$47,IPCH!$B$3:$M$16,MATCH('Simulateur pouvoir d''achat'!AK$48,IPCH!$A$3:$A$16,0),FALSE)</f>
        <v>107.64</v>
      </c>
      <c r="AL51" s="114">
        <f>HLOOKUP(AL$47,IPCH!$B$3:$M$16,MATCH('Simulateur pouvoir d''achat'!AL$48,IPCH!$A$3:$A$16,0),FALSE)</f>
        <v>108.38</v>
      </c>
      <c r="AM51" s="114">
        <f>HLOOKUP(AM$47,IPCH!$B$3:$M$16,MATCH('Simulateur pouvoir d''achat'!AM$48,IPCH!$A$3:$A$16,0),FALSE)</f>
        <v>108.16</v>
      </c>
      <c r="AN51" s="114">
        <f>HLOOKUP(AN$47,IPCH!$B$3:$M$16,MATCH('Simulateur pouvoir d''achat'!AN$48,IPCH!$A$3:$A$16,0),FALSE)</f>
        <v>108.64</v>
      </c>
      <c r="AO51" s="114">
        <f>HLOOKUP(AO$47,IPCH!$B$3:$M$16,MATCH('Simulateur pouvoir d''achat'!AO$48,IPCH!$A$3:$A$16,0),FALSE)</f>
        <v>109.09</v>
      </c>
      <c r="AP51" s="114">
        <f>HLOOKUP(AP$47,IPCH!$B$3:$M$16,MATCH('Simulateur pouvoir d''achat'!AP$48,IPCH!$A$3:$A$16,0),FALSE)</f>
        <v>109.34</v>
      </c>
      <c r="AQ51" s="115">
        <f>HLOOKUP(AQ$47,IPCH!$B$3:$M$16,MATCH('Simulateur pouvoir d''achat'!AQ$48,IPCH!$A$3:$A$16,0),FALSE)</f>
        <v>109.51</v>
      </c>
      <c r="AR51" s="115">
        <f>HLOOKUP(AR$47,IPCH!$B$3:$M$16,MATCH('Simulateur pouvoir d''achat'!AR$48,IPCH!$A$3:$A$16,0),FALSE)</f>
        <v>110.49</v>
      </c>
      <c r="AS51" s="115">
        <f>HLOOKUP(AS$47,IPCH!$B$3:$M$16,MATCH('Simulateur pouvoir d''achat'!AS$48,IPCH!$A$3:$A$16,0),FALSE)</f>
        <v>112.26</v>
      </c>
      <c r="AT51" s="115">
        <f>HLOOKUP(AT$47,IPCH!$B$3:$M$16,MATCH('Simulateur pouvoir d''achat'!AT$48,IPCH!$A$3:$A$16,0),FALSE)</f>
        <v>112.78</v>
      </c>
      <c r="AU51" s="115">
        <f>HLOOKUP(AU$47,IPCH!$B$3:$M$16,MATCH('Simulateur pouvoir d''achat'!AU$48,IPCH!$A$3:$A$16,0),FALSE)</f>
        <v>113.63</v>
      </c>
      <c r="AV51" s="115">
        <f>HLOOKUP(AV$47,IPCH!$B$3:$M$16,MATCH('Simulateur pouvoir d''achat'!AV$48,IPCH!$A$3:$A$16,0),FALSE)</f>
        <v>114.6</v>
      </c>
      <c r="AW51" s="115">
        <f>HLOOKUP(AW$47,IPCH!$B$3:$M$16,MATCH('Simulateur pouvoir d''achat'!AW$48,IPCH!$A$3:$A$16,0),FALSE)</f>
        <v>114.94</v>
      </c>
      <c r="AX51" s="115">
        <f>HLOOKUP(AX$47,IPCH!$B$3:$M$16,MATCH('Simulateur pouvoir d''achat'!AX$48,IPCH!$A$3:$A$16,0),FALSE)</f>
        <v>115.49</v>
      </c>
      <c r="AY51" s="115">
        <f>HLOOKUP(AY$47,IPCH!$B$3:$M$16,MATCH('Simulateur pouvoir d''achat'!AY$48,IPCH!$A$3:$A$16,0),FALSE)</f>
        <v>114.9</v>
      </c>
      <c r="AZ51" s="115">
        <f>HLOOKUP(AZ$47,IPCH!$B$3:$M$16,MATCH('Simulateur pouvoir d''achat'!AZ$48,IPCH!$A$3:$A$16,0),FALSE)</f>
        <v>116.32</v>
      </c>
      <c r="BA51" s="115">
        <f>HLOOKUP(BA$47,IPCH!$B$3:$M$16,MATCH('Simulateur pouvoir d''achat'!BA$48,IPCH!$A$3:$A$16,0),FALSE)</f>
        <v>116.81</v>
      </c>
      <c r="BB51" s="115">
        <f>HLOOKUP(BB$47,IPCH!$B$3:$M$16,MATCH('Simulateur pouvoir d''achat'!BB$48,IPCH!$A$3:$A$16,0),FALSE)</f>
        <v>116.7</v>
      </c>
      <c r="BC51" s="116">
        <f>HLOOKUP(BC$47,IPCH!$B$3:$M$16,MATCH('Simulateur pouvoir d''achat'!BC$48,IPCH!$A$3:$A$16,0),FALSE)</f>
        <v>117.22</v>
      </c>
      <c r="BD51" s="116">
        <f>HLOOKUP(BD$47,IPCH!$B$3:$M$16,MATCH('Simulateur pouvoir d''achat'!BD$48,IPCH!$A$3:$A$16,0),FALSE)</f>
        <v>118.55</v>
      </c>
      <c r="BE51" s="116">
        <f>HLOOKUP(BE$47,IPCH!$B$3:$M$16,MATCH('Simulateur pouvoir d''achat'!BE$48,IPCH!$A$3:$A$16,0),FALSE)</f>
        <v>119.76</v>
      </c>
      <c r="BF51" s="116">
        <f>HLOOKUP(BF$47,IPCH!$B$3:$M$16,MATCH('Simulateur pouvoir d''achat'!BF$48,IPCH!$A$3:$A$16,0),FALSE)</f>
        <v>120.55</v>
      </c>
      <c r="BG51" s="116">
        <f>HLOOKUP(BG$47,IPCH!$B$3:$M$16,MATCH('Simulateur pouvoir d''achat'!BG$48,IPCH!$A$3:$A$16,0),FALSE)</f>
        <v>120.46</v>
      </c>
      <c r="BH51" s="116">
        <f>HLOOKUP(BH$47,IPCH!$B$3:$M$16,MATCH('Simulateur pouvoir d''achat'!BH$48,IPCH!$A$3:$A$16,0),FALSE)</f>
        <v>120.71</v>
      </c>
      <c r="BI51" s="116">
        <f>HLOOKUP(BI$47,IPCH!$B$3:$M$16,MATCH('Simulateur pouvoir d''achat'!BI$48,IPCH!$A$3:$A$16,0),FALSE)</f>
        <v>120.77</v>
      </c>
      <c r="BJ51" s="116">
        <f>HLOOKUP(BJ$47,IPCH!$B$3:$M$16,MATCH('Simulateur pouvoir d''achat'!BJ$48,IPCH!$A$3:$A$16,0),FALSE)</f>
        <v>122.1</v>
      </c>
      <c r="BK51" s="116">
        <f>HLOOKUP(BK$47,IPCH!$B$3:$M$16,MATCH('Simulateur pouvoir d''achat'!BK$48,IPCH!$A$3:$A$16,0),FALSE)</f>
        <v>121.4</v>
      </c>
      <c r="BL51" s="116">
        <f>HLOOKUP(BL$47,IPCH!$B$3:$M$16,MATCH('Simulateur pouvoir d''achat'!BL$48,IPCH!$A$3:$A$16,0),FALSE)</f>
        <v>121.61</v>
      </c>
      <c r="BM51" s="116">
        <f>HLOOKUP(BM$47,IPCH!$B$3:$M$16,MATCH('Simulateur pouvoir d''achat'!BM$48,IPCH!$A$3:$A$16,0),FALSE)</f>
        <v>121.32</v>
      </c>
      <c r="BN51" s="116">
        <f>HLOOKUP(BN$47,IPCH!$B$3:$M$16,MATCH('Simulateur pouvoir d''achat'!BN$48,IPCH!$A$3:$A$16,0),FALSE)</f>
        <v>121.49</v>
      </c>
    </row>
    <row r="52" spans="1:66" ht="10.5" x14ac:dyDescent="0.25">
      <c r="A52" s="27"/>
      <c r="B52" s="122" t="str">
        <f>B3&amp;" - "&amp;"En base 100"</f>
        <v>IPCH - En base 100</v>
      </c>
      <c r="C52" s="122"/>
      <c r="D52" s="122"/>
      <c r="E52" s="122"/>
      <c r="F52" s="154">
        <v>100</v>
      </c>
      <c r="G52" s="123">
        <f t="shared" ref="G52" si="31">IF($B$3="IPC",G50/$F50*$F52,G51/$F51*$F52)</f>
        <v>100.0483231854644</v>
      </c>
      <c r="H52" s="123">
        <f t="shared" ref="H52" si="32">IF($B$3="IPC",H50/$F50*$F52,H51/$F51*$F52)</f>
        <v>100.16429883057891</v>
      </c>
      <c r="I52" s="123">
        <f t="shared" ref="I52" si="33">IF($B$3="IPC",I50/$F50*$F52,I51/$F51*$F52)</f>
        <v>101.04378080603074</v>
      </c>
      <c r="J52" s="123">
        <f t="shared" ref="J52" si="34">IF($B$3="IPC",J50/$F50*$F52,J51/$F51*$F52)</f>
        <v>101.41103701556007</v>
      </c>
      <c r="K52" s="123">
        <f t="shared" ref="K52" si="35">IF($B$3="IPC",K50/$F50*$F52,K51/$F51*$F52)</f>
        <v>101.53667729776747</v>
      </c>
      <c r="L52" s="123">
        <f t="shared" ref="L52" si="36">IF($B$3="IPC",L50/$F50*$F52,L51/$F51*$F52)</f>
        <v>101.8169517734609</v>
      </c>
      <c r="M52" s="123">
        <f t="shared" ref="M52" si="37">IF($B$3="IPC",M50/$F50*$F52,M51/$F51*$F52)</f>
        <v>101.58500048323185</v>
      </c>
      <c r="N52" s="123">
        <f t="shared" ref="N52" si="38">IF($B$3="IPC",N50/$F50*$F52,N51/$F51*$F52)</f>
        <v>102.12622016043298</v>
      </c>
      <c r="O52" s="123">
        <f t="shared" ref="O52" si="39">IF($B$3="IPC",O50/$F50*$F52,O51/$F51*$F52)</f>
        <v>101.74929931381075</v>
      </c>
      <c r="P52" s="123">
        <f t="shared" ref="P52" si="40">IF($B$3="IPC",P50/$F50*$F52,P51/$F51*$F52)</f>
        <v>101.67198221706775</v>
      </c>
      <c r="Q52" s="123">
        <f t="shared" ref="Q52" si="41">IF($B$3="IPC",Q50/$F50*$F52,Q51/$F51*$F52)</f>
        <v>101.7396346767179</v>
      </c>
      <c r="R52" s="123">
        <f t="shared" ref="R52" si="42">IF($B$3="IPC",R50/$F50*$F52,R51/$F51*$F52)</f>
        <v>102.23253116845463</v>
      </c>
      <c r="S52" s="124">
        <f t="shared" ref="S52" si="43">IF($B$3="IPC",S50/$F50*$F52,S51/$F51*$F52)</f>
        <v>101.71064076543925</v>
      </c>
      <c r="T52" s="124">
        <f t="shared" ref="T52" si="44">IF($B$3="IPC",T50/$F50*$F52,T51/$F51*$F52)</f>
        <v>101.7396346767179</v>
      </c>
      <c r="U52" s="124">
        <f t="shared" ref="U52" si="45">IF($B$3="IPC",U50/$F50*$F52,U51/$F51*$F52)</f>
        <v>101.80728713636805</v>
      </c>
      <c r="V52" s="124">
        <f t="shared" ref="V52" si="46">IF($B$3="IPC",V50/$F50*$F52,V51/$F51*$F52)</f>
        <v>101.78795786218227</v>
      </c>
      <c r="W52" s="124">
        <f t="shared" ref="W52" si="47">IF($B$3="IPC",W50/$F50*$F52,W51/$F51*$F52)</f>
        <v>101.95225669276118</v>
      </c>
      <c r="X52" s="124">
        <f t="shared" ref="X52" si="48">IF($B$3="IPC",X50/$F50*$F52,X51/$F51*$F52)</f>
        <v>102.03923842659708</v>
      </c>
      <c r="Y52" s="124">
        <f t="shared" ref="Y52" si="49">IF($B$3="IPC",Y50/$F50*$F52,Y51/$F51*$F52)</f>
        <v>102.45481782159081</v>
      </c>
      <c r="Z52" s="124">
        <f t="shared" ref="Z52" si="50">IF($B$3="IPC",Z50/$F50*$F52,Z51/$F51*$F52)</f>
        <v>102.33884217647629</v>
      </c>
      <c r="AA52" s="124">
        <f t="shared" ref="AA52" si="51">IF($B$3="IPC",AA50/$F50*$F52,AA51/$F51*$F52)</f>
        <v>101.76862858799652</v>
      </c>
      <c r="AB52" s="124">
        <f t="shared" ref="AB52" si="52">IF($B$3="IPC",AB50/$F50*$F52,AB51/$F51*$F52)</f>
        <v>101.7396346767179</v>
      </c>
      <c r="AC52" s="124">
        <f t="shared" ref="AC52" si="53">IF($B$3="IPC",AC50/$F50*$F52,AC51/$F51*$F52)</f>
        <v>101.96192132985406</v>
      </c>
      <c r="AD52" s="124">
        <f t="shared" ref="AD52" si="54">IF($B$3="IPC",AD50/$F50*$F52,AD51/$F51*$F52)</f>
        <v>102.203537257176</v>
      </c>
      <c r="AE52" s="125">
        <f t="shared" ref="AE52" si="55">IF($B$3="IPC",AE50/$F50*$F52,AE51/$F51*$F52)</f>
        <v>102.47414709577656</v>
      </c>
      <c r="AF52" s="125">
        <f t="shared" ref="AF52" si="56">IF($B$3="IPC",AF50/$F50*$F52,AF51/$F51*$F52)</f>
        <v>102.51280564414806</v>
      </c>
      <c r="AG52" s="125">
        <f t="shared" ref="AG52" si="57">IF($B$3="IPC",AG50/$F50*$F52,AG51/$F51*$F52)</f>
        <v>103.21832415192809</v>
      </c>
      <c r="AH52" s="125">
        <f t="shared" ref="AH52" si="58">IF($B$3="IPC",AH50/$F50*$F52,AH51/$F51*$F52)</f>
        <v>103.4309461679714</v>
      </c>
      <c r="AI52" s="125">
        <f t="shared" ref="AI52" si="59">IF($B$3="IPC",AI50/$F50*$F52,AI51/$F51*$F52)</f>
        <v>103.77887310331498</v>
      </c>
      <c r="AJ52" s="125">
        <f t="shared" ref="AJ52" si="60">IF($B$3="IPC",AJ50/$F50*$F52,AJ51/$F51*$F52)</f>
        <v>103.96250120807964</v>
      </c>
      <c r="AK52" s="125">
        <f t="shared" ref="AK52" si="61">IF($B$3="IPC",AK50/$F50*$F52,AK51/$F51*$F52)</f>
        <v>104.03015366772979</v>
      </c>
      <c r="AL52" s="125">
        <f t="shared" ref="AL52" si="62">IF($B$3="IPC",AL50/$F50*$F52,AL51/$F51*$F52)</f>
        <v>104.74533681260267</v>
      </c>
      <c r="AM52" s="125">
        <f t="shared" ref="AM52" si="63">IF($B$3="IPC",AM50/$F50*$F52,AM51/$F51*$F52)</f>
        <v>104.53271479655939</v>
      </c>
      <c r="AN52" s="125">
        <f t="shared" ref="AN52" si="64">IF($B$3="IPC",AN50/$F50*$F52,AN51/$F51*$F52)</f>
        <v>104.99661737701749</v>
      </c>
      <c r="AO52" s="125">
        <f t="shared" ref="AO52" si="65">IF($B$3="IPC",AO50/$F50*$F52,AO51/$F51*$F52)</f>
        <v>105.43152604619696</v>
      </c>
      <c r="AP52" s="125">
        <f t="shared" ref="AP52" si="66">IF($B$3="IPC",AP50/$F50*$F52,AP51/$F51*$F52)</f>
        <v>105.6731419735189</v>
      </c>
      <c r="AQ52" s="126">
        <f t="shared" ref="AQ52" si="67">IF($B$3="IPC",AQ50/$F50*$F52,AQ51/$F51*$F52)</f>
        <v>105.83744080409781</v>
      </c>
      <c r="AR52" s="126">
        <f t="shared" ref="AR52" si="68">IF($B$3="IPC",AR50/$F50*$F52,AR51/$F51*$F52)</f>
        <v>106.78457523919977</v>
      </c>
      <c r="AS52" s="126">
        <f t="shared" ref="AS52" si="69">IF($B$3="IPC",AS50/$F50*$F52,AS51/$F51*$F52)</f>
        <v>108.49521600463903</v>
      </c>
      <c r="AT52" s="126">
        <f t="shared" ref="AT52" si="70">IF($B$3="IPC",AT50/$F50*$F52,AT51/$F51*$F52)</f>
        <v>108.99777713346863</v>
      </c>
      <c r="AU52" s="126">
        <f t="shared" ref="AU52" si="71">IF($B$3="IPC",AU50/$F50*$F52,AU51/$F51*$F52)</f>
        <v>109.81927128636319</v>
      </c>
      <c r="AV52" s="126">
        <f t="shared" ref="AV52" si="72">IF($B$3="IPC",AV50/$F50*$F52,AV51/$F51*$F52)</f>
        <v>110.75674108437228</v>
      </c>
      <c r="AW52" s="126">
        <f t="shared" ref="AW52" si="73">IF($B$3="IPC",AW50/$F50*$F52,AW51/$F51*$F52)</f>
        <v>111.08533874553011</v>
      </c>
      <c r="AX52" s="126">
        <f t="shared" ref="AX52" si="74">IF($B$3="IPC",AX50/$F50*$F52,AX51/$F51*$F52)</f>
        <v>111.61689378563835</v>
      </c>
      <c r="AY52" s="126">
        <f t="shared" ref="AY52" si="75">IF($B$3="IPC",AY50/$F50*$F52,AY51/$F51*$F52)</f>
        <v>111.04668019715859</v>
      </c>
      <c r="AZ52" s="126">
        <f t="shared" ref="AZ52" si="76">IF($B$3="IPC",AZ50/$F50*$F52,AZ51/$F51*$F52)</f>
        <v>112.41905866434713</v>
      </c>
      <c r="BA52" s="126">
        <f t="shared" ref="BA52" si="77">IF($B$3="IPC",BA50/$F50*$F52,BA51/$F51*$F52)</f>
        <v>112.89262588189814</v>
      </c>
      <c r="BB52" s="126">
        <f t="shared" ref="BB52" si="78">IF($B$3="IPC",BB50/$F50*$F52,BB51/$F51*$F52)</f>
        <v>112.78631487387649</v>
      </c>
      <c r="BC52" s="127">
        <f t="shared" ref="BC52" si="79">IF($B$3="IPC",BC50/$F50*$F52,BC51/$F51*$F52)</f>
        <v>113.28887600270609</v>
      </c>
      <c r="BD52" s="127">
        <f t="shared" ref="BD52" si="80">IF($B$3="IPC",BD50/$F50*$F52,BD51/$F51*$F52)</f>
        <v>114.57427273605876</v>
      </c>
      <c r="BE52" s="127">
        <f t="shared" ref="BE52" si="81">IF($B$3="IPC",BE50/$F50*$F52,BE51/$F51*$F52)</f>
        <v>115.7436938242969</v>
      </c>
      <c r="BF52" s="127">
        <f t="shared" ref="BF52" si="82">IF($B$3="IPC",BF50/$F50*$F52,BF51/$F51*$F52)</f>
        <v>116.50720015463418</v>
      </c>
      <c r="BG52" s="127">
        <f t="shared" ref="BG52" si="83">IF($B$3="IPC",BG50/$F50*$F52,BG51/$F51*$F52)</f>
        <v>116.42021842079831</v>
      </c>
      <c r="BH52" s="127">
        <f t="shared" ref="BH52" si="84">IF($B$3="IPC",BH50/$F50*$F52,BH51/$F51*$F52)</f>
        <v>116.66183434812024</v>
      </c>
      <c r="BI52" s="127">
        <f t="shared" ref="BI52" si="85">IF($B$3="IPC",BI50/$F50*$F52,BI51/$F51*$F52)</f>
        <v>116.71982217067749</v>
      </c>
      <c r="BJ52" s="127">
        <f t="shared" ref="BJ52" si="86">IF($B$3="IPC",BJ50/$F50*$F52,BJ51/$F51*$F52)</f>
        <v>118.00521890403016</v>
      </c>
      <c r="BK52" s="127">
        <f t="shared" ref="BK52" si="87">IF($B$3="IPC",BK50/$F50*$F52,BK51/$F51*$F52)</f>
        <v>117.32869430752876</v>
      </c>
      <c r="BL52" s="127">
        <f t="shared" ref="BL52" si="88">IF($B$3="IPC",BL50/$F50*$F52,BL51/$F51*$F52)</f>
        <v>117.53165168647917</v>
      </c>
      <c r="BM52" s="127">
        <f t="shared" ref="BM52" si="89">IF($B$3="IPC",BM50/$F50*$F52,BM51/$F51*$F52)</f>
        <v>117.25137721078573</v>
      </c>
      <c r="BN52" s="127">
        <f t="shared" ref="BN52" si="90">IF($B$3="IPC",BN50/$F50*$F52,BN51/$F51*$F52)</f>
        <v>117.41567604136465</v>
      </c>
    </row>
    <row r="53" spans="1:66" ht="10.5" x14ac:dyDescent="0.25">
      <c r="A53" s="27"/>
      <c r="B53" s="26" t="s">
        <v>14</v>
      </c>
      <c r="C53" s="26"/>
      <c r="D53" s="26"/>
      <c r="E53" s="26"/>
      <c r="F53" s="155"/>
      <c r="G53" s="20">
        <f t="shared" ref="G53" si="91">IFERROR(G52/F52-1,"")</f>
        <v>4.8323185464393958E-4</v>
      </c>
      <c r="H53" s="20">
        <f t="shared" ref="H53" si="92">IFERROR(H52/G52-1,"")</f>
        <v>1.1591962905717068E-3</v>
      </c>
      <c r="I53" s="20">
        <f t="shared" ref="I53:BB53" si="93">IFERROR(I52/H52-1,"")</f>
        <v>8.7803936703976238E-3</v>
      </c>
      <c r="J53" s="20">
        <f t="shared" si="93"/>
        <v>3.634624581539958E-3</v>
      </c>
      <c r="K53" s="20">
        <f t="shared" si="93"/>
        <v>1.2389211855521332E-3</v>
      </c>
      <c r="L53" s="20">
        <f t="shared" si="93"/>
        <v>2.7603274319436544E-3</v>
      </c>
      <c r="M53" s="20">
        <f t="shared" si="93"/>
        <v>-2.2781205505457702E-3</v>
      </c>
      <c r="N53" s="20">
        <f t="shared" si="93"/>
        <v>5.3277518789840439E-3</v>
      </c>
      <c r="O53" s="20">
        <f t="shared" si="93"/>
        <v>-3.6907353080346539E-3</v>
      </c>
      <c r="P53" s="20">
        <f t="shared" si="93"/>
        <v>-7.5987841945268642E-4</v>
      </c>
      <c r="Q53" s="20">
        <f t="shared" si="93"/>
        <v>6.6539923954378466E-4</v>
      </c>
      <c r="R53" s="20">
        <f t="shared" si="93"/>
        <v>4.8446850954686482E-3</v>
      </c>
      <c r="S53" s="21">
        <f t="shared" si="93"/>
        <v>-5.104934770278069E-3</v>
      </c>
      <c r="T53" s="21">
        <f t="shared" si="93"/>
        <v>2.850627137971351E-4</v>
      </c>
      <c r="U53" s="21">
        <f t="shared" si="93"/>
        <v>6.6495677780942231E-4</v>
      </c>
      <c r="V53" s="21">
        <f t="shared" si="93"/>
        <v>-1.8986140117738248E-4</v>
      </c>
      <c r="W53" s="21">
        <f t="shared" si="93"/>
        <v>1.6141283706798681E-3</v>
      </c>
      <c r="X53" s="21">
        <f t="shared" si="93"/>
        <v>8.5316143710301162E-4</v>
      </c>
      <c r="Y53" s="21">
        <f t="shared" si="93"/>
        <v>4.0727410494412197E-3</v>
      </c>
      <c r="Z53" s="21">
        <f t="shared" si="93"/>
        <v>-1.1319686821996688E-3</v>
      </c>
      <c r="AA53" s="21">
        <f t="shared" si="93"/>
        <v>-5.5718198130136898E-3</v>
      </c>
      <c r="AB53" s="21">
        <f t="shared" si="93"/>
        <v>-2.8490028490013586E-4</v>
      </c>
      <c r="AC53" s="21">
        <f t="shared" si="93"/>
        <v>2.184857984230959E-3</v>
      </c>
      <c r="AD53" s="21">
        <f t="shared" si="93"/>
        <v>2.3696682464455776E-3</v>
      </c>
      <c r="AE53" s="22">
        <f t="shared" si="93"/>
        <v>2.6477541371159319E-3</v>
      </c>
      <c r="AF53" s="22">
        <f t="shared" si="93"/>
        <v>3.7725172121083617E-4</v>
      </c>
      <c r="AG53" s="22">
        <f t="shared" si="93"/>
        <v>6.8822475723577803E-3</v>
      </c>
      <c r="AH53" s="22">
        <f t="shared" si="93"/>
        <v>2.0599250936330638E-3</v>
      </c>
      <c r="AI53" s="22">
        <f t="shared" si="93"/>
        <v>3.3638572229490737E-3</v>
      </c>
      <c r="AJ53" s="22">
        <f t="shared" si="93"/>
        <v>1.7694170236544071E-3</v>
      </c>
      <c r="AK53" s="22">
        <f t="shared" si="93"/>
        <v>6.5073905363965956E-4</v>
      </c>
      <c r="AL53" s="22">
        <f t="shared" si="93"/>
        <v>6.8747677443325994E-3</v>
      </c>
      <c r="AM53" s="22">
        <f t="shared" si="93"/>
        <v>-2.0298948145412998E-3</v>
      </c>
      <c r="AN53" s="22">
        <f t="shared" si="93"/>
        <v>4.4378698224851743E-3</v>
      </c>
      <c r="AO53" s="22">
        <f t="shared" si="93"/>
        <v>4.1421207658320913E-3</v>
      </c>
      <c r="AP53" s="22">
        <f t="shared" si="93"/>
        <v>2.2916857640480348E-3</v>
      </c>
      <c r="AQ53" s="41">
        <f t="shared" si="93"/>
        <v>1.554783244924085E-3</v>
      </c>
      <c r="AR53" s="41">
        <f t="shared" si="93"/>
        <v>8.948954433384948E-3</v>
      </c>
      <c r="AS53" s="41">
        <f t="shared" si="93"/>
        <v>1.6019549280477996E-2</v>
      </c>
      <c r="AT53" s="41">
        <f t="shared" si="93"/>
        <v>4.6321040441830164E-3</v>
      </c>
      <c r="AU53" s="41">
        <f t="shared" si="93"/>
        <v>7.5367973044866421E-3</v>
      </c>
      <c r="AV53" s="41">
        <f t="shared" si="93"/>
        <v>8.5364780427703568E-3</v>
      </c>
      <c r="AW53" s="41">
        <f t="shared" si="93"/>
        <v>2.966841186736513E-3</v>
      </c>
      <c r="AX53" s="41">
        <f t="shared" si="93"/>
        <v>4.7851052723160148E-3</v>
      </c>
      <c r="AY53" s="41">
        <f t="shared" si="93"/>
        <v>-5.1086674170924828E-3</v>
      </c>
      <c r="AZ53" s="41">
        <f t="shared" si="93"/>
        <v>1.2358572671888446E-2</v>
      </c>
      <c r="BA53" s="41">
        <f t="shared" si="93"/>
        <v>4.2125171939479955E-3</v>
      </c>
      <c r="BB53" s="41">
        <f t="shared" si="93"/>
        <v>-9.4170019690098528E-4</v>
      </c>
      <c r="BC53" s="109">
        <f t="shared" ref="BC53" si="94">IFERROR(BC52/BB52-1,"")</f>
        <v>4.4558697514993639E-3</v>
      </c>
      <c r="BD53" s="109">
        <f t="shared" ref="BD53" si="95">IFERROR(BD52/BC52-1,"")</f>
        <v>1.1346186657567037E-2</v>
      </c>
      <c r="BE53" s="109">
        <f t="shared" ref="BE53" si="96">IFERROR(BE52/BD52-1,"")</f>
        <v>1.0206663854913645E-2</v>
      </c>
      <c r="BF53" s="109">
        <f t="shared" ref="BF53" si="97">IFERROR(BF52/BE52-1,"")</f>
        <v>6.5965263861054169E-3</v>
      </c>
      <c r="BG53" s="109">
        <f t="shared" ref="BG53" si="98">IFERROR(BG52/BF52-1,"")</f>
        <v>-7.4657818332624082E-4</v>
      </c>
      <c r="BH53" s="109">
        <f t="shared" ref="BH53" si="99">IFERROR(BH52/BG52-1,"")</f>
        <v>2.0753777187447753E-3</v>
      </c>
      <c r="BI53" s="109">
        <f t="shared" ref="BI53" si="100">IFERROR(BI52/BH52-1,"")</f>
        <v>4.9705906718577886E-4</v>
      </c>
      <c r="BJ53" s="109">
        <f t="shared" ref="BJ53" si="101">IFERROR(BJ52/BI52-1,"")</f>
        <v>1.1012668709116546E-2</v>
      </c>
      <c r="BK53" s="109">
        <f t="shared" ref="BK53" si="102">IFERROR(BK52/BJ52-1,"")</f>
        <v>-5.7330057330057249E-3</v>
      </c>
      <c r="BL53" s="109">
        <f t="shared" ref="BL53" si="103">IFERROR(BL52/BK52-1,"")</f>
        <v>1.7298187808894028E-3</v>
      </c>
      <c r="BM53" s="109">
        <f t="shared" ref="BM53" si="104">IFERROR(BM52/BL52-1,"")</f>
        <v>-2.3846723131321079E-3</v>
      </c>
      <c r="BN53" s="109">
        <f t="shared" ref="BN53" si="105">IFERROR(BN52/BM52-1,"")</f>
        <v>1.4012528849325356E-3</v>
      </c>
    </row>
    <row r="54" spans="1:66" x14ac:dyDescent="0.2">
      <c r="BN54" s="5"/>
    </row>
    <row r="55" spans="1:66" ht="10.5" x14ac:dyDescent="0.25">
      <c r="A55" s="27" t="s">
        <v>15</v>
      </c>
      <c r="B55" s="26" t="str">
        <f>"Salaire par "&amp;IF($B$4='Liste Conventions -&gt;'!$B$2,VLOOKUP($B$5,'CC1'!$D$9:$E$108,2,FALSE),IF($B$4='Liste Conventions -&gt;'!$B$3,VLOOKUP($B$5,'CC2'!$D$9:$E$108,2,FALSE),IF($B$4='Liste Conventions -&gt;'!$B$4,VLOOKUP($B$5,'CC3'!$D$9:$E$108,2,FALSE),IF($B$4='Liste Conventions -&gt;'!$B$5,VLOOKUP($B$5,'CC4'!$D$9:$E$108,2,FALSE),IF($B$4='Liste Conventions -&gt;'!$B$6,VLOOKUP($B$5,'CC5'!$D$9:$E$108,2,FALSE),IF($B$4='Liste Conventions -&gt;'!$B$7,VLOOKUP($B$5,'CC6'!$D$9:$E$108,2,FALSE),IF($B$4='Liste Conventions -&gt;'!$B$8,VLOOKUP($B$5,'CC7'!$D$9:$E$108,2,FALSE),IF($B$4='Liste Conventions -&gt;'!$B$9,VLOOKUP($B$5,'CC8'!$D$9:$E$108,2,FALSE),IF($B$4='Liste Conventions -&gt;'!$B$10,VLOOKUP($B$5,'CC9'!$D$9:$E$108,2,FALSE),IF($B$4='Liste Conventions -&gt;'!$B$11,VLOOKUP($B$5,'CC10'!$D$9:$E$108,2,FALSE),IF($B$4='Liste Conventions -&gt;'!$B$12,VLOOKUP($B$5,'CC11'!$D$9:$E$108,2,FALSE),IF($B$4='Liste Conventions -&gt;'!$B$13,VLOOKUP($B$5,'CC12'!$D$9:$E$108,2,FALSE),IF($B$4='Liste Conventions -&gt;'!$B$14,VLOOKUP($B$5,'CC13'!$D$9:$E$108,2,FALSE),IF($B$4='Liste Conventions -&gt;'!$B$15,VLOOKUP($B$5,'CC14'!$D$9:$E$108,2,FALSE),IF($B$4='Liste Conventions -&gt;'!$B$16,VLOOKUP($B$5,'CC15'!$D$9:$E$108,2,FALSE))))))))))))))))</f>
        <v>Salaire par Mois</v>
      </c>
      <c r="C55" s="26"/>
      <c r="D55" s="26"/>
      <c r="E55" s="26"/>
      <c r="F55" s="156">
        <f>IF($B$4='Liste Conventions -&gt;'!$B$2,HLOOKUP(F$49,'CC1'!$F$8:$CX$108,MATCH($B$5,'CC1'!$D$8:$D$108,0),FALSE),IF($B$4='Liste Conventions -&gt;'!$B$3,HLOOKUP(F$49,'CC2'!$F$8:$CX$108,MATCH($B$5,'CC2'!$D$8:$D$108,0),FALSE),IF($B$4='Liste Conventions -&gt;'!$B$4,HLOOKUP(F$49,'CC3'!$F$8:$CX$108,MATCH($B$5,'CC3'!$D$8:$D$108,0),FALSE),IF($B$4='Liste Conventions -&gt;'!$B$5,HLOOKUP(F$49,'CC4'!$F$8:$CX$108,MATCH($B$5,'CC4'!$D$8:$D$108,0),FALSE),IF($B$4='Liste Conventions -&gt;'!$B$6,HLOOKUP(F$49,'CC5'!$F$8:$CX$108,MATCH($B$5,'CC5'!$D$8:$D$108,0),FALSE),IF($B$4='Liste Conventions -&gt;'!$B$7,HLOOKUP(F$49,'CC6'!$F$8:$CX$108,MATCH($B$5,'CC6'!$D$8:$D$108,0),FALSE),IF($B$4='Liste Conventions -&gt;'!$B$8,HLOOKUP(F$49,'CC7'!$F$8:$CX$108,MATCH($B$5,'CC7'!$D$8:$D$108,0),FALSE),IF($B$4='Liste Conventions -&gt;'!$B$9,HLOOKUP(F$49,'CC8'!$F$8:$CX$108,MATCH($B$5,'CC8'!$D$8:$D$108,0),FALSE),IF($B$4='Liste Conventions -&gt;'!$B$10,HLOOKUP(F$49,'CC9'!$F$8:$CX$108,MATCH($B$5,'CC9'!$D$8:$D$108,0),FALSE),IF($B$4='Liste Conventions -&gt;'!$B$11,HLOOKUP(F$49,'CC10'!$F$8:$CX$108,MATCH($B$5,'CC10'!$D$8:$D$108,0),FALSE),IF($B$4='Liste Conventions -&gt;'!$B$12,HLOOKUP(F$49,'CC11'!$F$8:$CX$108,MATCH($B$5,'CC11'!$D$8:$D$108,0),FALSE),IF($B$4='Liste Conventions -&gt;'!$B$13,HLOOKUP(F$49,'CC12'!$F$8:$CX$108,MATCH($B$5,'CC12'!$D$8:$D$108,0),FALSE),IF($B$4='Liste Conventions -&gt;'!$B$14,HLOOKUP(F$49,'CC13'!$F$8:$CX$108,MATCH($B$5,'CC13'!$D$8:$D$108,0),FALSE),IF($B$4='Liste Conventions -&gt;'!$B$15,HLOOKUP(F$49,'CC14'!$F$8:$CX$108,MATCH($B$5,'CC14'!$D$8:$D$108,0),FALSE),IF($B$4='Liste Conventions -&gt;'!$B$16,HLOOKUP(F$49,'CC15'!$F$8:$CX$108,MATCH($B$5,'CC15'!$D$8:$D$108,0),FALSE))))))))))))))))</f>
        <v>1728.7774285714286</v>
      </c>
      <c r="G55" s="117">
        <f>IF($B$4='Liste Conventions -&gt;'!$B$2,HLOOKUP(G$49,'CC1'!$F$8:$CX$108,MATCH($B$5,'CC1'!$D$8:$D$108,0),FALSE),IF($B$4='Liste Conventions -&gt;'!$B$3,HLOOKUP(G$49,'CC2'!$F$8:$CX$108,MATCH($B$5,'CC2'!$D$8:$D$108,0),FALSE),IF($B$4='Liste Conventions -&gt;'!$B$4,HLOOKUP(G$49,'CC3'!$F$8:$CX$108,MATCH($B$5,'CC3'!$D$8:$D$108,0),FALSE),IF($B$4='Liste Conventions -&gt;'!$B$5,HLOOKUP(G$49,'CC4'!$F$8:$CX$108,MATCH($B$5,'CC4'!$D$8:$D$108,0),FALSE),IF($B$4='Liste Conventions -&gt;'!$B$6,HLOOKUP(G$49,'CC5'!$F$8:$CX$108,MATCH($B$5,'CC5'!$D$8:$D$108,0),FALSE),IF($B$4='Liste Conventions -&gt;'!$B$7,HLOOKUP(G$49,'CC6'!$F$8:$CX$108,MATCH($B$5,'CC6'!$D$8:$D$108,0),FALSE),IF($B$4='Liste Conventions -&gt;'!$B$8,HLOOKUP(G$49,'CC7'!$F$8:$CX$108,MATCH($B$5,'CC7'!$D$8:$D$108,0),FALSE),IF($B$4='Liste Conventions -&gt;'!$B$9,HLOOKUP(G$49,'CC8'!$F$8:$CX$108,MATCH($B$5,'CC8'!$D$8:$D$108,0),FALSE),IF($B$4='Liste Conventions -&gt;'!$B$10,HLOOKUP(G$49,'CC9'!$F$8:$CX$108,MATCH($B$5,'CC9'!$D$8:$D$108,0),FALSE),IF($B$4='Liste Conventions -&gt;'!$B$11,HLOOKUP(G$49,'CC10'!$F$8:$CX$108,MATCH($B$5,'CC10'!$D$8:$D$108,0),FALSE),IF($B$4='Liste Conventions -&gt;'!$B$12,HLOOKUP(G$49,'CC11'!$F$8:$CX$108,MATCH($B$5,'CC11'!$D$8:$D$108,0),FALSE),IF($B$4='Liste Conventions -&gt;'!$B$13,HLOOKUP(G$49,'CC12'!$F$8:$CX$108,MATCH($B$5,'CC12'!$D$8:$D$108,0),FALSE),IF($B$4='Liste Conventions -&gt;'!$B$14,HLOOKUP(G$49,'CC13'!$F$8:$CX$108,MATCH($B$5,'CC13'!$D$8:$D$108,0),FALSE),IF($B$4='Liste Conventions -&gt;'!$B$15,HLOOKUP(G$49,'CC14'!$F$8:$CX$108,MATCH($B$5,'CC14'!$D$8:$D$108,0),FALSE),IF($B$4='Liste Conventions -&gt;'!$B$16,HLOOKUP(G$49,'CC15'!$F$8:$CX$108,MATCH($B$5,'CC15'!$D$8:$D$108,0),FALSE))))))))))))))))</f>
        <v>1728.7774285714286</v>
      </c>
      <c r="H55" s="117">
        <f>IF($B$4='Liste Conventions -&gt;'!$B$2,HLOOKUP(H$49,'CC1'!$F$8:$CX$108,MATCH($B$5,'CC1'!$D$8:$D$108,0),FALSE),IF($B$4='Liste Conventions -&gt;'!$B$3,HLOOKUP(H$49,'CC2'!$F$8:$CX$108,MATCH($B$5,'CC2'!$D$8:$D$108,0),FALSE),IF($B$4='Liste Conventions -&gt;'!$B$4,HLOOKUP(H$49,'CC3'!$F$8:$CX$108,MATCH($B$5,'CC3'!$D$8:$D$108,0),FALSE),IF($B$4='Liste Conventions -&gt;'!$B$5,HLOOKUP(H$49,'CC4'!$F$8:$CX$108,MATCH($B$5,'CC4'!$D$8:$D$108,0),FALSE),IF($B$4='Liste Conventions -&gt;'!$B$6,HLOOKUP(H$49,'CC5'!$F$8:$CX$108,MATCH($B$5,'CC5'!$D$8:$D$108,0),FALSE),IF($B$4='Liste Conventions -&gt;'!$B$7,HLOOKUP(H$49,'CC6'!$F$8:$CX$108,MATCH($B$5,'CC6'!$D$8:$D$108,0),FALSE),IF($B$4='Liste Conventions -&gt;'!$B$8,HLOOKUP(H$49,'CC7'!$F$8:$CX$108,MATCH($B$5,'CC7'!$D$8:$D$108,0),FALSE),IF($B$4='Liste Conventions -&gt;'!$B$9,HLOOKUP(H$49,'CC8'!$F$8:$CX$108,MATCH($B$5,'CC8'!$D$8:$D$108,0),FALSE),IF($B$4='Liste Conventions -&gt;'!$B$10,HLOOKUP(H$49,'CC9'!$F$8:$CX$108,MATCH($B$5,'CC9'!$D$8:$D$108,0),FALSE),IF($B$4='Liste Conventions -&gt;'!$B$11,HLOOKUP(H$49,'CC10'!$F$8:$CX$108,MATCH($B$5,'CC10'!$D$8:$D$108,0),FALSE),IF($B$4='Liste Conventions -&gt;'!$B$12,HLOOKUP(H$49,'CC11'!$F$8:$CX$108,MATCH($B$5,'CC11'!$D$8:$D$108,0),FALSE),IF($B$4='Liste Conventions -&gt;'!$B$13,HLOOKUP(H$49,'CC12'!$F$8:$CX$108,MATCH($B$5,'CC12'!$D$8:$D$108,0),FALSE),IF($B$4='Liste Conventions -&gt;'!$B$14,HLOOKUP(H$49,'CC13'!$F$8:$CX$108,MATCH($B$5,'CC13'!$D$8:$D$108,0),FALSE),IF($B$4='Liste Conventions -&gt;'!$B$15,HLOOKUP(H$49,'CC14'!$F$8:$CX$108,MATCH($B$5,'CC14'!$D$8:$D$108,0),FALSE),IF($B$4='Liste Conventions -&gt;'!$B$16,HLOOKUP(H$49,'CC15'!$F$8:$CX$108,MATCH($B$5,'CC15'!$D$8:$D$108,0),FALSE))))))))))))))))</f>
        <v>1728.7774285714286</v>
      </c>
      <c r="I55" s="117">
        <f>IF($B$4='Liste Conventions -&gt;'!$B$2,HLOOKUP(I$49,'CC1'!$F$8:$CX$108,MATCH($B$5,'CC1'!$D$8:$D$108,0),FALSE),IF($B$4='Liste Conventions -&gt;'!$B$3,HLOOKUP(I$49,'CC2'!$F$8:$CX$108,MATCH($B$5,'CC2'!$D$8:$D$108,0),FALSE),IF($B$4='Liste Conventions -&gt;'!$B$4,HLOOKUP(I$49,'CC3'!$F$8:$CX$108,MATCH($B$5,'CC3'!$D$8:$D$108,0),FALSE),IF($B$4='Liste Conventions -&gt;'!$B$5,HLOOKUP(I$49,'CC4'!$F$8:$CX$108,MATCH($B$5,'CC4'!$D$8:$D$108,0),FALSE),IF($B$4='Liste Conventions -&gt;'!$B$6,HLOOKUP(I$49,'CC5'!$F$8:$CX$108,MATCH($B$5,'CC5'!$D$8:$D$108,0),FALSE),IF($B$4='Liste Conventions -&gt;'!$B$7,HLOOKUP(I$49,'CC6'!$F$8:$CX$108,MATCH($B$5,'CC6'!$D$8:$D$108,0),FALSE),IF($B$4='Liste Conventions -&gt;'!$B$8,HLOOKUP(I$49,'CC7'!$F$8:$CX$108,MATCH($B$5,'CC7'!$D$8:$D$108,0),FALSE),IF($B$4='Liste Conventions -&gt;'!$B$9,HLOOKUP(I$49,'CC8'!$F$8:$CX$108,MATCH($B$5,'CC8'!$D$8:$D$108,0),FALSE),IF($B$4='Liste Conventions -&gt;'!$B$10,HLOOKUP(I$49,'CC9'!$F$8:$CX$108,MATCH($B$5,'CC9'!$D$8:$D$108,0),FALSE),IF($B$4='Liste Conventions -&gt;'!$B$11,HLOOKUP(I$49,'CC10'!$F$8:$CX$108,MATCH($B$5,'CC10'!$D$8:$D$108,0),FALSE),IF($B$4='Liste Conventions -&gt;'!$B$12,HLOOKUP(I$49,'CC11'!$F$8:$CX$108,MATCH($B$5,'CC11'!$D$8:$D$108,0),FALSE),IF($B$4='Liste Conventions -&gt;'!$B$13,HLOOKUP(I$49,'CC12'!$F$8:$CX$108,MATCH($B$5,'CC12'!$D$8:$D$108,0),FALSE),IF($B$4='Liste Conventions -&gt;'!$B$14,HLOOKUP(I$49,'CC13'!$F$8:$CX$108,MATCH($B$5,'CC13'!$D$8:$D$108,0),FALSE),IF($B$4='Liste Conventions -&gt;'!$B$15,HLOOKUP(I$49,'CC14'!$F$8:$CX$108,MATCH($B$5,'CC14'!$D$8:$D$108,0),FALSE),IF($B$4='Liste Conventions -&gt;'!$B$16,HLOOKUP(I$49,'CC15'!$F$8:$CX$108,MATCH($B$5,'CC15'!$D$8:$D$108,0),FALSE))))))))))))))))</f>
        <v>1728.7774285714286</v>
      </c>
      <c r="J55" s="117">
        <f>IF($B$4='Liste Conventions -&gt;'!$B$2,HLOOKUP(J$49,'CC1'!$F$8:$CX$108,MATCH($B$5,'CC1'!$D$8:$D$108,0),FALSE),IF($B$4='Liste Conventions -&gt;'!$B$3,HLOOKUP(J$49,'CC2'!$F$8:$CX$108,MATCH($B$5,'CC2'!$D$8:$D$108,0),FALSE),IF($B$4='Liste Conventions -&gt;'!$B$4,HLOOKUP(J$49,'CC3'!$F$8:$CX$108,MATCH($B$5,'CC3'!$D$8:$D$108,0),FALSE),IF($B$4='Liste Conventions -&gt;'!$B$5,HLOOKUP(J$49,'CC4'!$F$8:$CX$108,MATCH($B$5,'CC4'!$D$8:$D$108,0),FALSE),IF($B$4='Liste Conventions -&gt;'!$B$6,HLOOKUP(J$49,'CC5'!$F$8:$CX$108,MATCH($B$5,'CC5'!$D$8:$D$108,0),FALSE),IF($B$4='Liste Conventions -&gt;'!$B$7,HLOOKUP(J$49,'CC6'!$F$8:$CX$108,MATCH($B$5,'CC6'!$D$8:$D$108,0),FALSE),IF($B$4='Liste Conventions -&gt;'!$B$8,HLOOKUP(J$49,'CC7'!$F$8:$CX$108,MATCH($B$5,'CC7'!$D$8:$D$108,0),FALSE),IF($B$4='Liste Conventions -&gt;'!$B$9,HLOOKUP(J$49,'CC8'!$F$8:$CX$108,MATCH($B$5,'CC8'!$D$8:$D$108,0),FALSE),IF($B$4='Liste Conventions -&gt;'!$B$10,HLOOKUP(J$49,'CC9'!$F$8:$CX$108,MATCH($B$5,'CC9'!$D$8:$D$108,0),FALSE),IF($B$4='Liste Conventions -&gt;'!$B$11,HLOOKUP(J$49,'CC10'!$F$8:$CX$108,MATCH($B$5,'CC10'!$D$8:$D$108,0),FALSE),IF($B$4='Liste Conventions -&gt;'!$B$12,HLOOKUP(J$49,'CC11'!$F$8:$CX$108,MATCH($B$5,'CC11'!$D$8:$D$108,0),FALSE),IF($B$4='Liste Conventions -&gt;'!$B$13,HLOOKUP(J$49,'CC12'!$F$8:$CX$108,MATCH($B$5,'CC12'!$D$8:$D$108,0),FALSE),IF($B$4='Liste Conventions -&gt;'!$B$14,HLOOKUP(J$49,'CC13'!$F$8:$CX$108,MATCH($B$5,'CC13'!$D$8:$D$108,0),FALSE),IF($B$4='Liste Conventions -&gt;'!$B$15,HLOOKUP(J$49,'CC14'!$F$8:$CX$108,MATCH($B$5,'CC14'!$D$8:$D$108,0),FALSE),IF($B$4='Liste Conventions -&gt;'!$B$16,HLOOKUP(J$49,'CC15'!$F$8:$CX$108,MATCH($B$5,'CC15'!$D$8:$D$108,0),FALSE))))))))))))))))</f>
        <v>1728.7774285714286</v>
      </c>
      <c r="K55" s="117">
        <f>IF($B$4='Liste Conventions -&gt;'!$B$2,HLOOKUP(K$49,'CC1'!$F$8:$CX$108,MATCH($B$5,'CC1'!$D$8:$D$108,0),FALSE),IF($B$4='Liste Conventions -&gt;'!$B$3,HLOOKUP(K$49,'CC2'!$F$8:$CX$108,MATCH($B$5,'CC2'!$D$8:$D$108,0),FALSE),IF($B$4='Liste Conventions -&gt;'!$B$4,HLOOKUP(K$49,'CC3'!$F$8:$CX$108,MATCH($B$5,'CC3'!$D$8:$D$108,0),FALSE),IF($B$4='Liste Conventions -&gt;'!$B$5,HLOOKUP(K$49,'CC4'!$F$8:$CX$108,MATCH($B$5,'CC4'!$D$8:$D$108,0),FALSE),IF($B$4='Liste Conventions -&gt;'!$B$6,HLOOKUP(K$49,'CC5'!$F$8:$CX$108,MATCH($B$5,'CC5'!$D$8:$D$108,0),FALSE),IF($B$4='Liste Conventions -&gt;'!$B$7,HLOOKUP(K$49,'CC6'!$F$8:$CX$108,MATCH($B$5,'CC6'!$D$8:$D$108,0),FALSE),IF($B$4='Liste Conventions -&gt;'!$B$8,HLOOKUP(K$49,'CC7'!$F$8:$CX$108,MATCH($B$5,'CC7'!$D$8:$D$108,0),FALSE),IF($B$4='Liste Conventions -&gt;'!$B$9,HLOOKUP(K$49,'CC8'!$F$8:$CX$108,MATCH($B$5,'CC8'!$D$8:$D$108,0),FALSE),IF($B$4='Liste Conventions -&gt;'!$B$10,HLOOKUP(K$49,'CC9'!$F$8:$CX$108,MATCH($B$5,'CC9'!$D$8:$D$108,0),FALSE),IF($B$4='Liste Conventions -&gt;'!$B$11,HLOOKUP(K$49,'CC10'!$F$8:$CX$108,MATCH($B$5,'CC10'!$D$8:$D$108,0),FALSE),IF($B$4='Liste Conventions -&gt;'!$B$12,HLOOKUP(K$49,'CC11'!$F$8:$CX$108,MATCH($B$5,'CC11'!$D$8:$D$108,0),FALSE),IF($B$4='Liste Conventions -&gt;'!$B$13,HLOOKUP(K$49,'CC12'!$F$8:$CX$108,MATCH($B$5,'CC12'!$D$8:$D$108,0),FALSE),IF($B$4='Liste Conventions -&gt;'!$B$14,HLOOKUP(K$49,'CC13'!$F$8:$CX$108,MATCH($B$5,'CC13'!$D$8:$D$108,0),FALSE),IF($B$4='Liste Conventions -&gt;'!$B$15,HLOOKUP(K$49,'CC14'!$F$8:$CX$108,MATCH($B$5,'CC14'!$D$8:$D$108,0),FALSE),IF($B$4='Liste Conventions -&gt;'!$B$16,HLOOKUP(K$49,'CC15'!$F$8:$CX$108,MATCH($B$5,'CC15'!$D$8:$D$108,0),FALSE))))))))))))))))</f>
        <v>1728.7774285714286</v>
      </c>
      <c r="L55" s="117">
        <f>IF($B$4='Liste Conventions -&gt;'!$B$2,HLOOKUP(L$49,'CC1'!$F$8:$CX$108,MATCH($B$5,'CC1'!$D$8:$D$108,0),FALSE),IF($B$4='Liste Conventions -&gt;'!$B$3,HLOOKUP(L$49,'CC2'!$F$8:$CX$108,MATCH($B$5,'CC2'!$D$8:$D$108,0),FALSE),IF($B$4='Liste Conventions -&gt;'!$B$4,HLOOKUP(L$49,'CC3'!$F$8:$CX$108,MATCH($B$5,'CC3'!$D$8:$D$108,0),FALSE),IF($B$4='Liste Conventions -&gt;'!$B$5,HLOOKUP(L$49,'CC4'!$F$8:$CX$108,MATCH($B$5,'CC4'!$D$8:$D$108,0),FALSE),IF($B$4='Liste Conventions -&gt;'!$B$6,HLOOKUP(L$49,'CC5'!$F$8:$CX$108,MATCH($B$5,'CC5'!$D$8:$D$108,0),FALSE),IF($B$4='Liste Conventions -&gt;'!$B$7,HLOOKUP(L$49,'CC6'!$F$8:$CX$108,MATCH($B$5,'CC6'!$D$8:$D$108,0),FALSE),IF($B$4='Liste Conventions -&gt;'!$B$8,HLOOKUP(L$49,'CC7'!$F$8:$CX$108,MATCH($B$5,'CC7'!$D$8:$D$108,0),FALSE),IF($B$4='Liste Conventions -&gt;'!$B$9,HLOOKUP(L$49,'CC8'!$F$8:$CX$108,MATCH($B$5,'CC8'!$D$8:$D$108,0),FALSE),IF($B$4='Liste Conventions -&gt;'!$B$10,HLOOKUP(L$49,'CC9'!$F$8:$CX$108,MATCH($B$5,'CC9'!$D$8:$D$108,0),FALSE),IF($B$4='Liste Conventions -&gt;'!$B$11,HLOOKUP(L$49,'CC10'!$F$8:$CX$108,MATCH($B$5,'CC10'!$D$8:$D$108,0),FALSE),IF($B$4='Liste Conventions -&gt;'!$B$12,HLOOKUP(L$49,'CC11'!$F$8:$CX$108,MATCH($B$5,'CC11'!$D$8:$D$108,0),FALSE),IF($B$4='Liste Conventions -&gt;'!$B$13,HLOOKUP(L$49,'CC12'!$F$8:$CX$108,MATCH($B$5,'CC12'!$D$8:$D$108,0),FALSE),IF($B$4='Liste Conventions -&gt;'!$B$14,HLOOKUP(L$49,'CC13'!$F$8:$CX$108,MATCH($B$5,'CC13'!$D$8:$D$108,0),FALSE),IF($B$4='Liste Conventions -&gt;'!$B$15,HLOOKUP(L$49,'CC14'!$F$8:$CX$108,MATCH($B$5,'CC14'!$D$8:$D$108,0),FALSE),IF($B$4='Liste Conventions -&gt;'!$B$16,HLOOKUP(L$49,'CC15'!$F$8:$CX$108,MATCH($B$5,'CC15'!$D$8:$D$108,0),FALSE))))))))))))))))</f>
        <v>1728.7774285714286</v>
      </c>
      <c r="M55" s="117">
        <f>IF($B$4='Liste Conventions -&gt;'!$B$2,HLOOKUP(M$49,'CC1'!$F$8:$CX$108,MATCH($B$5,'CC1'!$D$8:$D$108,0),FALSE),IF($B$4='Liste Conventions -&gt;'!$B$3,HLOOKUP(M$49,'CC2'!$F$8:$CX$108,MATCH($B$5,'CC2'!$D$8:$D$108,0),FALSE),IF($B$4='Liste Conventions -&gt;'!$B$4,HLOOKUP(M$49,'CC3'!$F$8:$CX$108,MATCH($B$5,'CC3'!$D$8:$D$108,0),FALSE),IF($B$4='Liste Conventions -&gt;'!$B$5,HLOOKUP(M$49,'CC4'!$F$8:$CX$108,MATCH($B$5,'CC4'!$D$8:$D$108,0),FALSE),IF($B$4='Liste Conventions -&gt;'!$B$6,HLOOKUP(M$49,'CC5'!$F$8:$CX$108,MATCH($B$5,'CC5'!$D$8:$D$108,0),FALSE),IF($B$4='Liste Conventions -&gt;'!$B$7,HLOOKUP(M$49,'CC6'!$F$8:$CX$108,MATCH($B$5,'CC6'!$D$8:$D$108,0),FALSE),IF($B$4='Liste Conventions -&gt;'!$B$8,HLOOKUP(M$49,'CC7'!$F$8:$CX$108,MATCH($B$5,'CC7'!$D$8:$D$108,0),FALSE),IF($B$4='Liste Conventions -&gt;'!$B$9,HLOOKUP(M$49,'CC8'!$F$8:$CX$108,MATCH($B$5,'CC8'!$D$8:$D$108,0),FALSE),IF($B$4='Liste Conventions -&gt;'!$B$10,HLOOKUP(M$49,'CC9'!$F$8:$CX$108,MATCH($B$5,'CC9'!$D$8:$D$108,0),FALSE),IF($B$4='Liste Conventions -&gt;'!$B$11,HLOOKUP(M$49,'CC10'!$F$8:$CX$108,MATCH($B$5,'CC10'!$D$8:$D$108,0),FALSE),IF($B$4='Liste Conventions -&gt;'!$B$12,HLOOKUP(M$49,'CC11'!$F$8:$CX$108,MATCH($B$5,'CC11'!$D$8:$D$108,0),FALSE),IF($B$4='Liste Conventions -&gt;'!$B$13,HLOOKUP(M$49,'CC12'!$F$8:$CX$108,MATCH($B$5,'CC12'!$D$8:$D$108,0),FALSE),IF($B$4='Liste Conventions -&gt;'!$B$14,HLOOKUP(M$49,'CC13'!$F$8:$CX$108,MATCH($B$5,'CC13'!$D$8:$D$108,0),FALSE),IF($B$4='Liste Conventions -&gt;'!$B$15,HLOOKUP(M$49,'CC14'!$F$8:$CX$108,MATCH($B$5,'CC14'!$D$8:$D$108,0),FALSE),IF($B$4='Liste Conventions -&gt;'!$B$16,HLOOKUP(M$49,'CC15'!$F$8:$CX$108,MATCH($B$5,'CC15'!$D$8:$D$108,0),FALSE))))))))))))))))</f>
        <v>1728.7774285714286</v>
      </c>
      <c r="N55" s="117">
        <f>IF($B$4='Liste Conventions -&gt;'!$B$2,HLOOKUP(N$49,'CC1'!$F$8:$CX$108,MATCH($B$5,'CC1'!$D$8:$D$108,0),FALSE),IF($B$4='Liste Conventions -&gt;'!$B$3,HLOOKUP(N$49,'CC2'!$F$8:$CX$108,MATCH($B$5,'CC2'!$D$8:$D$108,0),FALSE),IF($B$4='Liste Conventions -&gt;'!$B$4,HLOOKUP(N$49,'CC3'!$F$8:$CX$108,MATCH($B$5,'CC3'!$D$8:$D$108,0),FALSE),IF($B$4='Liste Conventions -&gt;'!$B$5,HLOOKUP(N$49,'CC4'!$F$8:$CX$108,MATCH($B$5,'CC4'!$D$8:$D$108,0),FALSE),IF($B$4='Liste Conventions -&gt;'!$B$6,HLOOKUP(N$49,'CC5'!$F$8:$CX$108,MATCH($B$5,'CC5'!$D$8:$D$108,0),FALSE),IF($B$4='Liste Conventions -&gt;'!$B$7,HLOOKUP(N$49,'CC6'!$F$8:$CX$108,MATCH($B$5,'CC6'!$D$8:$D$108,0),FALSE),IF($B$4='Liste Conventions -&gt;'!$B$8,HLOOKUP(N$49,'CC7'!$F$8:$CX$108,MATCH($B$5,'CC7'!$D$8:$D$108,0),FALSE),IF($B$4='Liste Conventions -&gt;'!$B$9,HLOOKUP(N$49,'CC8'!$F$8:$CX$108,MATCH($B$5,'CC8'!$D$8:$D$108,0),FALSE),IF($B$4='Liste Conventions -&gt;'!$B$10,HLOOKUP(N$49,'CC9'!$F$8:$CX$108,MATCH($B$5,'CC9'!$D$8:$D$108,0),FALSE),IF($B$4='Liste Conventions -&gt;'!$B$11,HLOOKUP(N$49,'CC10'!$F$8:$CX$108,MATCH($B$5,'CC10'!$D$8:$D$108,0),FALSE),IF($B$4='Liste Conventions -&gt;'!$B$12,HLOOKUP(N$49,'CC11'!$F$8:$CX$108,MATCH($B$5,'CC11'!$D$8:$D$108,0),FALSE),IF($B$4='Liste Conventions -&gt;'!$B$13,HLOOKUP(N$49,'CC12'!$F$8:$CX$108,MATCH($B$5,'CC12'!$D$8:$D$108,0),FALSE),IF($B$4='Liste Conventions -&gt;'!$B$14,HLOOKUP(N$49,'CC13'!$F$8:$CX$108,MATCH($B$5,'CC13'!$D$8:$D$108,0),FALSE),IF($B$4='Liste Conventions -&gt;'!$B$15,HLOOKUP(N$49,'CC14'!$F$8:$CX$108,MATCH($B$5,'CC14'!$D$8:$D$108,0),FALSE),IF($B$4='Liste Conventions -&gt;'!$B$16,HLOOKUP(N$49,'CC15'!$F$8:$CX$108,MATCH($B$5,'CC15'!$D$8:$D$108,0),FALSE))))))))))))))))</f>
        <v>1728.7774285714286</v>
      </c>
      <c r="O55" s="117">
        <f>IF($B$4='Liste Conventions -&gt;'!$B$2,HLOOKUP(O$49,'CC1'!$F$8:$CX$108,MATCH($B$5,'CC1'!$D$8:$D$108,0),FALSE),IF($B$4='Liste Conventions -&gt;'!$B$3,HLOOKUP(O$49,'CC2'!$F$8:$CX$108,MATCH($B$5,'CC2'!$D$8:$D$108,0),FALSE),IF($B$4='Liste Conventions -&gt;'!$B$4,HLOOKUP(O$49,'CC3'!$F$8:$CX$108,MATCH($B$5,'CC3'!$D$8:$D$108,0),FALSE),IF($B$4='Liste Conventions -&gt;'!$B$5,HLOOKUP(O$49,'CC4'!$F$8:$CX$108,MATCH($B$5,'CC4'!$D$8:$D$108,0),FALSE),IF($B$4='Liste Conventions -&gt;'!$B$6,HLOOKUP(O$49,'CC5'!$F$8:$CX$108,MATCH($B$5,'CC5'!$D$8:$D$108,0),FALSE),IF($B$4='Liste Conventions -&gt;'!$B$7,HLOOKUP(O$49,'CC6'!$F$8:$CX$108,MATCH($B$5,'CC6'!$D$8:$D$108,0),FALSE),IF($B$4='Liste Conventions -&gt;'!$B$8,HLOOKUP(O$49,'CC7'!$F$8:$CX$108,MATCH($B$5,'CC7'!$D$8:$D$108,0),FALSE),IF($B$4='Liste Conventions -&gt;'!$B$9,HLOOKUP(O$49,'CC8'!$F$8:$CX$108,MATCH($B$5,'CC8'!$D$8:$D$108,0),FALSE),IF($B$4='Liste Conventions -&gt;'!$B$10,HLOOKUP(O$49,'CC9'!$F$8:$CX$108,MATCH($B$5,'CC9'!$D$8:$D$108,0),FALSE),IF($B$4='Liste Conventions -&gt;'!$B$11,HLOOKUP(O$49,'CC10'!$F$8:$CX$108,MATCH($B$5,'CC10'!$D$8:$D$108,0),FALSE),IF($B$4='Liste Conventions -&gt;'!$B$12,HLOOKUP(O$49,'CC11'!$F$8:$CX$108,MATCH($B$5,'CC11'!$D$8:$D$108,0),FALSE),IF($B$4='Liste Conventions -&gt;'!$B$13,HLOOKUP(O$49,'CC12'!$F$8:$CX$108,MATCH($B$5,'CC12'!$D$8:$D$108,0),FALSE),IF($B$4='Liste Conventions -&gt;'!$B$14,HLOOKUP(O$49,'CC13'!$F$8:$CX$108,MATCH($B$5,'CC13'!$D$8:$D$108,0),FALSE),IF($B$4='Liste Conventions -&gt;'!$B$15,HLOOKUP(O$49,'CC14'!$F$8:$CX$108,MATCH($B$5,'CC14'!$D$8:$D$108,0),FALSE),IF($B$4='Liste Conventions -&gt;'!$B$16,HLOOKUP(O$49,'CC15'!$F$8:$CX$108,MATCH($B$5,'CC15'!$D$8:$D$108,0),FALSE))))))))))))))))</f>
        <v>1728.7774285714286</v>
      </c>
      <c r="P55" s="117">
        <f>IF($B$4='Liste Conventions -&gt;'!$B$2,HLOOKUP(P$49,'CC1'!$F$8:$CX$108,MATCH($B$5,'CC1'!$D$8:$D$108,0),FALSE),IF($B$4='Liste Conventions -&gt;'!$B$3,HLOOKUP(P$49,'CC2'!$F$8:$CX$108,MATCH($B$5,'CC2'!$D$8:$D$108,0),FALSE),IF($B$4='Liste Conventions -&gt;'!$B$4,HLOOKUP(P$49,'CC3'!$F$8:$CX$108,MATCH($B$5,'CC3'!$D$8:$D$108,0),FALSE),IF($B$4='Liste Conventions -&gt;'!$B$5,HLOOKUP(P$49,'CC4'!$F$8:$CX$108,MATCH($B$5,'CC4'!$D$8:$D$108,0),FALSE),IF($B$4='Liste Conventions -&gt;'!$B$6,HLOOKUP(P$49,'CC5'!$F$8:$CX$108,MATCH($B$5,'CC5'!$D$8:$D$108,0),FALSE),IF($B$4='Liste Conventions -&gt;'!$B$7,HLOOKUP(P$49,'CC6'!$F$8:$CX$108,MATCH($B$5,'CC6'!$D$8:$D$108,0),FALSE),IF($B$4='Liste Conventions -&gt;'!$B$8,HLOOKUP(P$49,'CC7'!$F$8:$CX$108,MATCH($B$5,'CC7'!$D$8:$D$108,0),FALSE),IF($B$4='Liste Conventions -&gt;'!$B$9,HLOOKUP(P$49,'CC8'!$F$8:$CX$108,MATCH($B$5,'CC8'!$D$8:$D$108,0),FALSE),IF($B$4='Liste Conventions -&gt;'!$B$10,HLOOKUP(P$49,'CC9'!$F$8:$CX$108,MATCH($B$5,'CC9'!$D$8:$D$108,0),FALSE),IF($B$4='Liste Conventions -&gt;'!$B$11,HLOOKUP(P$49,'CC10'!$F$8:$CX$108,MATCH($B$5,'CC10'!$D$8:$D$108,0),FALSE),IF($B$4='Liste Conventions -&gt;'!$B$12,HLOOKUP(P$49,'CC11'!$F$8:$CX$108,MATCH($B$5,'CC11'!$D$8:$D$108,0),FALSE),IF($B$4='Liste Conventions -&gt;'!$B$13,HLOOKUP(P$49,'CC12'!$F$8:$CX$108,MATCH($B$5,'CC12'!$D$8:$D$108,0),FALSE),IF($B$4='Liste Conventions -&gt;'!$B$14,HLOOKUP(P$49,'CC13'!$F$8:$CX$108,MATCH($B$5,'CC13'!$D$8:$D$108,0),FALSE),IF($B$4='Liste Conventions -&gt;'!$B$15,HLOOKUP(P$49,'CC14'!$F$8:$CX$108,MATCH($B$5,'CC14'!$D$8:$D$108,0),FALSE),IF($B$4='Liste Conventions -&gt;'!$B$16,HLOOKUP(P$49,'CC15'!$F$8:$CX$108,MATCH($B$5,'CC15'!$D$8:$D$108,0),FALSE))))))))))))))))</f>
        <v>1728.7774285714286</v>
      </c>
      <c r="Q55" s="117">
        <f>IF($B$4='Liste Conventions -&gt;'!$B$2,HLOOKUP(Q$49,'CC1'!$F$8:$CX$108,MATCH($B$5,'CC1'!$D$8:$D$108,0),FALSE),IF($B$4='Liste Conventions -&gt;'!$B$3,HLOOKUP(Q$49,'CC2'!$F$8:$CX$108,MATCH($B$5,'CC2'!$D$8:$D$108,0),FALSE),IF($B$4='Liste Conventions -&gt;'!$B$4,HLOOKUP(Q$49,'CC3'!$F$8:$CX$108,MATCH($B$5,'CC3'!$D$8:$D$108,0),FALSE),IF($B$4='Liste Conventions -&gt;'!$B$5,HLOOKUP(Q$49,'CC4'!$F$8:$CX$108,MATCH($B$5,'CC4'!$D$8:$D$108,0),FALSE),IF($B$4='Liste Conventions -&gt;'!$B$6,HLOOKUP(Q$49,'CC5'!$F$8:$CX$108,MATCH($B$5,'CC5'!$D$8:$D$108,0),FALSE),IF($B$4='Liste Conventions -&gt;'!$B$7,HLOOKUP(Q$49,'CC6'!$F$8:$CX$108,MATCH($B$5,'CC6'!$D$8:$D$108,0),FALSE),IF($B$4='Liste Conventions -&gt;'!$B$8,HLOOKUP(Q$49,'CC7'!$F$8:$CX$108,MATCH($B$5,'CC7'!$D$8:$D$108,0),FALSE),IF($B$4='Liste Conventions -&gt;'!$B$9,HLOOKUP(Q$49,'CC8'!$F$8:$CX$108,MATCH($B$5,'CC8'!$D$8:$D$108,0),FALSE),IF($B$4='Liste Conventions -&gt;'!$B$10,HLOOKUP(Q$49,'CC9'!$F$8:$CX$108,MATCH($B$5,'CC9'!$D$8:$D$108,0),FALSE),IF($B$4='Liste Conventions -&gt;'!$B$11,HLOOKUP(Q$49,'CC10'!$F$8:$CX$108,MATCH($B$5,'CC10'!$D$8:$D$108,0),FALSE),IF($B$4='Liste Conventions -&gt;'!$B$12,HLOOKUP(Q$49,'CC11'!$F$8:$CX$108,MATCH($B$5,'CC11'!$D$8:$D$108,0),FALSE),IF($B$4='Liste Conventions -&gt;'!$B$13,HLOOKUP(Q$49,'CC12'!$F$8:$CX$108,MATCH($B$5,'CC12'!$D$8:$D$108,0),FALSE),IF($B$4='Liste Conventions -&gt;'!$B$14,HLOOKUP(Q$49,'CC13'!$F$8:$CX$108,MATCH($B$5,'CC13'!$D$8:$D$108,0),FALSE),IF($B$4='Liste Conventions -&gt;'!$B$15,HLOOKUP(Q$49,'CC14'!$F$8:$CX$108,MATCH($B$5,'CC14'!$D$8:$D$108,0),FALSE),IF($B$4='Liste Conventions -&gt;'!$B$16,HLOOKUP(Q$49,'CC15'!$F$8:$CX$108,MATCH($B$5,'CC15'!$D$8:$D$108,0),FALSE))))))))))))))))</f>
        <v>1728.7774285714286</v>
      </c>
      <c r="R55" s="117">
        <f>IF($B$4='Liste Conventions -&gt;'!$B$2,HLOOKUP(R$49,'CC1'!$F$8:$CX$108,MATCH($B$5,'CC1'!$D$8:$D$108,0),FALSE),IF($B$4='Liste Conventions -&gt;'!$B$3,HLOOKUP(R$49,'CC2'!$F$8:$CX$108,MATCH($B$5,'CC2'!$D$8:$D$108,0),FALSE),IF($B$4='Liste Conventions -&gt;'!$B$4,HLOOKUP(R$49,'CC3'!$F$8:$CX$108,MATCH($B$5,'CC3'!$D$8:$D$108,0),FALSE),IF($B$4='Liste Conventions -&gt;'!$B$5,HLOOKUP(R$49,'CC4'!$F$8:$CX$108,MATCH($B$5,'CC4'!$D$8:$D$108,0),FALSE),IF($B$4='Liste Conventions -&gt;'!$B$6,HLOOKUP(R$49,'CC5'!$F$8:$CX$108,MATCH($B$5,'CC5'!$D$8:$D$108,0),FALSE),IF($B$4='Liste Conventions -&gt;'!$B$7,HLOOKUP(R$49,'CC6'!$F$8:$CX$108,MATCH($B$5,'CC6'!$D$8:$D$108,0),FALSE),IF($B$4='Liste Conventions -&gt;'!$B$8,HLOOKUP(R$49,'CC7'!$F$8:$CX$108,MATCH($B$5,'CC7'!$D$8:$D$108,0),FALSE),IF($B$4='Liste Conventions -&gt;'!$B$9,HLOOKUP(R$49,'CC8'!$F$8:$CX$108,MATCH($B$5,'CC8'!$D$8:$D$108,0),FALSE),IF($B$4='Liste Conventions -&gt;'!$B$10,HLOOKUP(R$49,'CC9'!$F$8:$CX$108,MATCH($B$5,'CC9'!$D$8:$D$108,0),FALSE),IF($B$4='Liste Conventions -&gt;'!$B$11,HLOOKUP(R$49,'CC10'!$F$8:$CX$108,MATCH($B$5,'CC10'!$D$8:$D$108,0),FALSE),IF($B$4='Liste Conventions -&gt;'!$B$12,HLOOKUP(R$49,'CC11'!$F$8:$CX$108,MATCH($B$5,'CC11'!$D$8:$D$108,0),FALSE),IF($B$4='Liste Conventions -&gt;'!$B$13,HLOOKUP(R$49,'CC12'!$F$8:$CX$108,MATCH($B$5,'CC12'!$D$8:$D$108,0),FALSE),IF($B$4='Liste Conventions -&gt;'!$B$14,HLOOKUP(R$49,'CC13'!$F$8:$CX$108,MATCH($B$5,'CC13'!$D$8:$D$108,0),FALSE),IF($B$4='Liste Conventions -&gt;'!$B$15,HLOOKUP(R$49,'CC14'!$F$8:$CX$108,MATCH($B$5,'CC14'!$D$8:$D$108,0),FALSE),IF($B$4='Liste Conventions -&gt;'!$B$16,HLOOKUP(R$49,'CC15'!$F$8:$CX$108,MATCH($B$5,'CC15'!$D$8:$D$108,0),FALSE))))))))))))))))</f>
        <v>1728.7774285714286</v>
      </c>
      <c r="S55" s="118">
        <f>IF($B$4='Liste Conventions -&gt;'!$B$2,HLOOKUP(S$49,'CC1'!$F$8:$CX$108,MATCH($B$5,'CC1'!$D$8:$D$108,0),FALSE),IF($B$4='Liste Conventions -&gt;'!$B$3,HLOOKUP(S$49,'CC2'!$F$8:$CX$108,MATCH($B$5,'CC2'!$D$8:$D$108,0),FALSE),IF($B$4='Liste Conventions -&gt;'!$B$4,HLOOKUP(S$49,'CC3'!$F$8:$CX$108,MATCH($B$5,'CC3'!$D$8:$D$108,0),FALSE),IF($B$4='Liste Conventions -&gt;'!$B$5,HLOOKUP(S$49,'CC4'!$F$8:$CX$108,MATCH($B$5,'CC4'!$D$8:$D$108,0),FALSE),IF($B$4='Liste Conventions -&gt;'!$B$6,HLOOKUP(S$49,'CC5'!$F$8:$CX$108,MATCH($B$5,'CC5'!$D$8:$D$108,0),FALSE),IF($B$4='Liste Conventions -&gt;'!$B$7,HLOOKUP(S$49,'CC6'!$F$8:$CX$108,MATCH($B$5,'CC6'!$D$8:$D$108,0),FALSE),IF($B$4='Liste Conventions -&gt;'!$B$8,HLOOKUP(S$49,'CC7'!$F$8:$CX$108,MATCH($B$5,'CC7'!$D$8:$D$108,0),FALSE),IF($B$4='Liste Conventions -&gt;'!$B$9,HLOOKUP(S$49,'CC8'!$F$8:$CX$108,MATCH($B$5,'CC8'!$D$8:$D$108,0),FALSE),IF($B$4='Liste Conventions -&gt;'!$B$10,HLOOKUP(S$49,'CC9'!$F$8:$CX$108,MATCH($B$5,'CC9'!$D$8:$D$108,0),FALSE),IF($B$4='Liste Conventions -&gt;'!$B$11,HLOOKUP(S$49,'CC10'!$F$8:$CX$108,MATCH($B$5,'CC10'!$D$8:$D$108,0),FALSE),IF($B$4='Liste Conventions -&gt;'!$B$12,HLOOKUP(S$49,'CC11'!$F$8:$CX$108,MATCH($B$5,'CC11'!$D$8:$D$108,0),FALSE),IF($B$4='Liste Conventions -&gt;'!$B$13,HLOOKUP(S$49,'CC12'!$F$8:$CX$108,MATCH($B$5,'CC12'!$D$8:$D$108,0),FALSE),IF($B$4='Liste Conventions -&gt;'!$B$14,HLOOKUP(S$49,'CC13'!$F$8:$CX$108,MATCH($B$5,'CC13'!$D$8:$D$108,0),FALSE),IF($B$4='Liste Conventions -&gt;'!$B$15,HLOOKUP(S$49,'CC14'!$F$8:$CX$108,MATCH($B$5,'CC14'!$D$8:$D$108,0),FALSE),IF($B$4='Liste Conventions -&gt;'!$B$16,HLOOKUP(S$49,'CC15'!$F$8:$CX$108,MATCH($B$5,'CC15'!$D$8:$D$108,0),FALSE))))))))))))))))</f>
        <v>1728.7774285714286</v>
      </c>
      <c r="T55" s="118">
        <f>IF($B$4='Liste Conventions -&gt;'!$B$2,HLOOKUP(T$49,'CC1'!$F$8:$CX$108,MATCH($B$5,'CC1'!$D$8:$D$108,0),FALSE),IF($B$4='Liste Conventions -&gt;'!$B$3,HLOOKUP(T$49,'CC2'!$F$8:$CX$108,MATCH($B$5,'CC2'!$D$8:$D$108,0),FALSE),IF($B$4='Liste Conventions -&gt;'!$B$4,HLOOKUP(T$49,'CC3'!$F$8:$CX$108,MATCH($B$5,'CC3'!$D$8:$D$108,0),FALSE),IF($B$4='Liste Conventions -&gt;'!$B$5,HLOOKUP(T$49,'CC4'!$F$8:$CX$108,MATCH($B$5,'CC4'!$D$8:$D$108,0),FALSE),IF($B$4='Liste Conventions -&gt;'!$B$6,HLOOKUP(T$49,'CC5'!$F$8:$CX$108,MATCH($B$5,'CC5'!$D$8:$D$108,0),FALSE),IF($B$4='Liste Conventions -&gt;'!$B$7,HLOOKUP(T$49,'CC6'!$F$8:$CX$108,MATCH($B$5,'CC6'!$D$8:$D$108,0),FALSE),IF($B$4='Liste Conventions -&gt;'!$B$8,HLOOKUP(T$49,'CC7'!$F$8:$CX$108,MATCH($B$5,'CC7'!$D$8:$D$108,0),FALSE),IF($B$4='Liste Conventions -&gt;'!$B$9,HLOOKUP(T$49,'CC8'!$F$8:$CX$108,MATCH($B$5,'CC8'!$D$8:$D$108,0),FALSE),IF($B$4='Liste Conventions -&gt;'!$B$10,HLOOKUP(T$49,'CC9'!$F$8:$CX$108,MATCH($B$5,'CC9'!$D$8:$D$108,0),FALSE),IF($B$4='Liste Conventions -&gt;'!$B$11,HLOOKUP(T$49,'CC10'!$F$8:$CX$108,MATCH($B$5,'CC10'!$D$8:$D$108,0),FALSE),IF($B$4='Liste Conventions -&gt;'!$B$12,HLOOKUP(T$49,'CC11'!$F$8:$CX$108,MATCH($B$5,'CC11'!$D$8:$D$108,0),FALSE),IF($B$4='Liste Conventions -&gt;'!$B$13,HLOOKUP(T$49,'CC12'!$F$8:$CX$108,MATCH($B$5,'CC12'!$D$8:$D$108,0),FALSE),IF($B$4='Liste Conventions -&gt;'!$B$14,HLOOKUP(T$49,'CC13'!$F$8:$CX$108,MATCH($B$5,'CC13'!$D$8:$D$108,0),FALSE),IF($B$4='Liste Conventions -&gt;'!$B$15,HLOOKUP(T$49,'CC14'!$F$8:$CX$108,MATCH($B$5,'CC14'!$D$8:$D$108,0),FALSE),IF($B$4='Liste Conventions -&gt;'!$B$16,HLOOKUP(T$49,'CC15'!$F$8:$CX$108,MATCH($B$5,'CC15'!$D$8:$D$108,0),FALSE))))))))))))))))</f>
        <v>1728.7774285714286</v>
      </c>
      <c r="U55" s="118">
        <f>IF($B$4='Liste Conventions -&gt;'!$B$2,HLOOKUP(U$49,'CC1'!$F$8:$CX$108,MATCH($B$5,'CC1'!$D$8:$D$108,0),FALSE),IF($B$4='Liste Conventions -&gt;'!$B$3,HLOOKUP(U$49,'CC2'!$F$8:$CX$108,MATCH($B$5,'CC2'!$D$8:$D$108,0),FALSE),IF($B$4='Liste Conventions -&gt;'!$B$4,HLOOKUP(U$49,'CC3'!$F$8:$CX$108,MATCH($B$5,'CC3'!$D$8:$D$108,0),FALSE),IF($B$4='Liste Conventions -&gt;'!$B$5,HLOOKUP(U$49,'CC4'!$F$8:$CX$108,MATCH($B$5,'CC4'!$D$8:$D$108,0),FALSE),IF($B$4='Liste Conventions -&gt;'!$B$6,HLOOKUP(U$49,'CC5'!$F$8:$CX$108,MATCH($B$5,'CC5'!$D$8:$D$108,0),FALSE),IF($B$4='Liste Conventions -&gt;'!$B$7,HLOOKUP(U$49,'CC6'!$F$8:$CX$108,MATCH($B$5,'CC6'!$D$8:$D$108,0),FALSE),IF($B$4='Liste Conventions -&gt;'!$B$8,HLOOKUP(U$49,'CC7'!$F$8:$CX$108,MATCH($B$5,'CC7'!$D$8:$D$108,0),FALSE),IF($B$4='Liste Conventions -&gt;'!$B$9,HLOOKUP(U$49,'CC8'!$F$8:$CX$108,MATCH($B$5,'CC8'!$D$8:$D$108,0),FALSE),IF($B$4='Liste Conventions -&gt;'!$B$10,HLOOKUP(U$49,'CC9'!$F$8:$CX$108,MATCH($B$5,'CC9'!$D$8:$D$108,0),FALSE),IF($B$4='Liste Conventions -&gt;'!$B$11,HLOOKUP(U$49,'CC10'!$F$8:$CX$108,MATCH($B$5,'CC10'!$D$8:$D$108,0),FALSE),IF($B$4='Liste Conventions -&gt;'!$B$12,HLOOKUP(U$49,'CC11'!$F$8:$CX$108,MATCH($B$5,'CC11'!$D$8:$D$108,0),FALSE),IF($B$4='Liste Conventions -&gt;'!$B$13,HLOOKUP(U$49,'CC12'!$F$8:$CX$108,MATCH($B$5,'CC12'!$D$8:$D$108,0),FALSE),IF($B$4='Liste Conventions -&gt;'!$B$14,HLOOKUP(U$49,'CC13'!$F$8:$CX$108,MATCH($B$5,'CC13'!$D$8:$D$108,0),FALSE),IF($B$4='Liste Conventions -&gt;'!$B$15,HLOOKUP(U$49,'CC14'!$F$8:$CX$108,MATCH($B$5,'CC14'!$D$8:$D$108,0),FALSE),IF($B$4='Liste Conventions -&gt;'!$B$16,HLOOKUP(U$49,'CC15'!$F$8:$CX$108,MATCH($B$5,'CC15'!$D$8:$D$108,0),FALSE))))))))))))))))</f>
        <v>1728.7774285714286</v>
      </c>
      <c r="V55" s="118">
        <f>IF($B$4='Liste Conventions -&gt;'!$B$2,HLOOKUP(V$49,'CC1'!$F$8:$CX$108,MATCH($B$5,'CC1'!$D$8:$D$108,0),FALSE),IF($B$4='Liste Conventions -&gt;'!$B$3,HLOOKUP(V$49,'CC2'!$F$8:$CX$108,MATCH($B$5,'CC2'!$D$8:$D$108,0),FALSE),IF($B$4='Liste Conventions -&gt;'!$B$4,HLOOKUP(V$49,'CC3'!$F$8:$CX$108,MATCH($B$5,'CC3'!$D$8:$D$108,0),FALSE),IF($B$4='Liste Conventions -&gt;'!$B$5,HLOOKUP(V$49,'CC4'!$F$8:$CX$108,MATCH($B$5,'CC4'!$D$8:$D$108,0),FALSE),IF($B$4='Liste Conventions -&gt;'!$B$6,HLOOKUP(V$49,'CC5'!$F$8:$CX$108,MATCH($B$5,'CC5'!$D$8:$D$108,0),FALSE),IF($B$4='Liste Conventions -&gt;'!$B$7,HLOOKUP(V$49,'CC6'!$F$8:$CX$108,MATCH($B$5,'CC6'!$D$8:$D$108,0),FALSE),IF($B$4='Liste Conventions -&gt;'!$B$8,HLOOKUP(V$49,'CC7'!$F$8:$CX$108,MATCH($B$5,'CC7'!$D$8:$D$108,0),FALSE),IF($B$4='Liste Conventions -&gt;'!$B$9,HLOOKUP(V$49,'CC8'!$F$8:$CX$108,MATCH($B$5,'CC8'!$D$8:$D$108,0),FALSE),IF($B$4='Liste Conventions -&gt;'!$B$10,HLOOKUP(V$49,'CC9'!$F$8:$CX$108,MATCH($B$5,'CC9'!$D$8:$D$108,0),FALSE),IF($B$4='Liste Conventions -&gt;'!$B$11,HLOOKUP(V$49,'CC10'!$F$8:$CX$108,MATCH($B$5,'CC10'!$D$8:$D$108,0),FALSE),IF($B$4='Liste Conventions -&gt;'!$B$12,HLOOKUP(V$49,'CC11'!$F$8:$CX$108,MATCH($B$5,'CC11'!$D$8:$D$108,0),FALSE),IF($B$4='Liste Conventions -&gt;'!$B$13,HLOOKUP(V$49,'CC12'!$F$8:$CX$108,MATCH($B$5,'CC12'!$D$8:$D$108,0),FALSE),IF($B$4='Liste Conventions -&gt;'!$B$14,HLOOKUP(V$49,'CC13'!$F$8:$CX$108,MATCH($B$5,'CC13'!$D$8:$D$108,0),FALSE),IF($B$4='Liste Conventions -&gt;'!$B$15,HLOOKUP(V$49,'CC14'!$F$8:$CX$108,MATCH($B$5,'CC14'!$D$8:$D$108,0),FALSE),IF($B$4='Liste Conventions -&gt;'!$B$16,HLOOKUP(V$49,'CC15'!$F$8:$CX$108,MATCH($B$5,'CC15'!$D$8:$D$108,0),FALSE))))))))))))))))</f>
        <v>1728.7774285714286</v>
      </c>
      <c r="W55" s="118">
        <f>IF($B$4='Liste Conventions -&gt;'!$B$2,HLOOKUP(W$49,'CC1'!$F$8:$CX$108,MATCH($B$5,'CC1'!$D$8:$D$108,0),FALSE),IF($B$4='Liste Conventions -&gt;'!$B$3,HLOOKUP(W$49,'CC2'!$F$8:$CX$108,MATCH($B$5,'CC2'!$D$8:$D$108,0),FALSE),IF($B$4='Liste Conventions -&gt;'!$B$4,HLOOKUP(W$49,'CC3'!$F$8:$CX$108,MATCH($B$5,'CC3'!$D$8:$D$108,0),FALSE),IF($B$4='Liste Conventions -&gt;'!$B$5,HLOOKUP(W$49,'CC4'!$F$8:$CX$108,MATCH($B$5,'CC4'!$D$8:$D$108,0),FALSE),IF($B$4='Liste Conventions -&gt;'!$B$6,HLOOKUP(W$49,'CC5'!$F$8:$CX$108,MATCH($B$5,'CC5'!$D$8:$D$108,0),FALSE),IF($B$4='Liste Conventions -&gt;'!$B$7,HLOOKUP(W$49,'CC6'!$F$8:$CX$108,MATCH($B$5,'CC6'!$D$8:$D$108,0),FALSE),IF($B$4='Liste Conventions -&gt;'!$B$8,HLOOKUP(W$49,'CC7'!$F$8:$CX$108,MATCH($B$5,'CC7'!$D$8:$D$108,0),FALSE),IF($B$4='Liste Conventions -&gt;'!$B$9,HLOOKUP(W$49,'CC8'!$F$8:$CX$108,MATCH($B$5,'CC8'!$D$8:$D$108,0),FALSE),IF($B$4='Liste Conventions -&gt;'!$B$10,HLOOKUP(W$49,'CC9'!$F$8:$CX$108,MATCH($B$5,'CC9'!$D$8:$D$108,0),FALSE),IF($B$4='Liste Conventions -&gt;'!$B$11,HLOOKUP(W$49,'CC10'!$F$8:$CX$108,MATCH($B$5,'CC10'!$D$8:$D$108,0),FALSE),IF($B$4='Liste Conventions -&gt;'!$B$12,HLOOKUP(W$49,'CC11'!$F$8:$CX$108,MATCH($B$5,'CC11'!$D$8:$D$108,0),FALSE),IF($B$4='Liste Conventions -&gt;'!$B$13,HLOOKUP(W$49,'CC12'!$F$8:$CX$108,MATCH($B$5,'CC12'!$D$8:$D$108,0),FALSE),IF($B$4='Liste Conventions -&gt;'!$B$14,HLOOKUP(W$49,'CC13'!$F$8:$CX$108,MATCH($B$5,'CC13'!$D$8:$D$108,0),FALSE),IF($B$4='Liste Conventions -&gt;'!$B$15,HLOOKUP(W$49,'CC14'!$F$8:$CX$108,MATCH($B$5,'CC14'!$D$8:$D$108,0),FALSE),IF($B$4='Liste Conventions -&gt;'!$B$16,HLOOKUP(W$49,'CC15'!$F$8:$CX$108,MATCH($B$5,'CC15'!$D$8:$D$108,0),FALSE))))))))))))))))</f>
        <v>1728.7774285714286</v>
      </c>
      <c r="X55" s="118">
        <f>IF($B$4='Liste Conventions -&gt;'!$B$2,HLOOKUP(X$49,'CC1'!$F$8:$CX$108,MATCH($B$5,'CC1'!$D$8:$D$108,0),FALSE),IF($B$4='Liste Conventions -&gt;'!$B$3,HLOOKUP(X$49,'CC2'!$F$8:$CX$108,MATCH($B$5,'CC2'!$D$8:$D$108,0),FALSE),IF($B$4='Liste Conventions -&gt;'!$B$4,HLOOKUP(X$49,'CC3'!$F$8:$CX$108,MATCH($B$5,'CC3'!$D$8:$D$108,0),FALSE),IF($B$4='Liste Conventions -&gt;'!$B$5,HLOOKUP(X$49,'CC4'!$F$8:$CX$108,MATCH($B$5,'CC4'!$D$8:$D$108,0),FALSE),IF($B$4='Liste Conventions -&gt;'!$B$6,HLOOKUP(X$49,'CC5'!$F$8:$CX$108,MATCH($B$5,'CC5'!$D$8:$D$108,0),FALSE),IF($B$4='Liste Conventions -&gt;'!$B$7,HLOOKUP(X$49,'CC6'!$F$8:$CX$108,MATCH($B$5,'CC6'!$D$8:$D$108,0),FALSE),IF($B$4='Liste Conventions -&gt;'!$B$8,HLOOKUP(X$49,'CC7'!$F$8:$CX$108,MATCH($B$5,'CC7'!$D$8:$D$108,0),FALSE),IF($B$4='Liste Conventions -&gt;'!$B$9,HLOOKUP(X$49,'CC8'!$F$8:$CX$108,MATCH($B$5,'CC8'!$D$8:$D$108,0),FALSE),IF($B$4='Liste Conventions -&gt;'!$B$10,HLOOKUP(X$49,'CC9'!$F$8:$CX$108,MATCH($B$5,'CC9'!$D$8:$D$108,0),FALSE),IF($B$4='Liste Conventions -&gt;'!$B$11,HLOOKUP(X$49,'CC10'!$F$8:$CX$108,MATCH($B$5,'CC10'!$D$8:$D$108,0),FALSE),IF($B$4='Liste Conventions -&gt;'!$B$12,HLOOKUP(X$49,'CC11'!$F$8:$CX$108,MATCH($B$5,'CC11'!$D$8:$D$108,0),FALSE),IF($B$4='Liste Conventions -&gt;'!$B$13,HLOOKUP(X$49,'CC12'!$F$8:$CX$108,MATCH($B$5,'CC12'!$D$8:$D$108,0),FALSE),IF($B$4='Liste Conventions -&gt;'!$B$14,HLOOKUP(X$49,'CC13'!$F$8:$CX$108,MATCH($B$5,'CC13'!$D$8:$D$108,0),FALSE),IF($B$4='Liste Conventions -&gt;'!$B$15,HLOOKUP(X$49,'CC14'!$F$8:$CX$108,MATCH($B$5,'CC14'!$D$8:$D$108,0),FALSE),IF($B$4='Liste Conventions -&gt;'!$B$16,HLOOKUP(X$49,'CC15'!$F$8:$CX$108,MATCH($B$5,'CC15'!$D$8:$D$108,0),FALSE))))))))))))))))</f>
        <v>1728.7774285714286</v>
      </c>
      <c r="Y55" s="118">
        <f>IF($B$4='Liste Conventions -&gt;'!$B$2,HLOOKUP(Y$49,'CC1'!$F$8:$CX$108,MATCH($B$5,'CC1'!$D$8:$D$108,0),FALSE),IF($B$4='Liste Conventions -&gt;'!$B$3,HLOOKUP(Y$49,'CC2'!$F$8:$CX$108,MATCH($B$5,'CC2'!$D$8:$D$108,0),FALSE),IF($B$4='Liste Conventions -&gt;'!$B$4,HLOOKUP(Y$49,'CC3'!$F$8:$CX$108,MATCH($B$5,'CC3'!$D$8:$D$108,0),FALSE),IF($B$4='Liste Conventions -&gt;'!$B$5,HLOOKUP(Y$49,'CC4'!$F$8:$CX$108,MATCH($B$5,'CC4'!$D$8:$D$108,0),FALSE),IF($B$4='Liste Conventions -&gt;'!$B$6,HLOOKUP(Y$49,'CC5'!$F$8:$CX$108,MATCH($B$5,'CC5'!$D$8:$D$108,0),FALSE),IF($B$4='Liste Conventions -&gt;'!$B$7,HLOOKUP(Y$49,'CC6'!$F$8:$CX$108,MATCH($B$5,'CC6'!$D$8:$D$108,0),FALSE),IF($B$4='Liste Conventions -&gt;'!$B$8,HLOOKUP(Y$49,'CC7'!$F$8:$CX$108,MATCH($B$5,'CC7'!$D$8:$D$108,0),FALSE),IF($B$4='Liste Conventions -&gt;'!$B$9,HLOOKUP(Y$49,'CC8'!$F$8:$CX$108,MATCH($B$5,'CC8'!$D$8:$D$108,0),FALSE),IF($B$4='Liste Conventions -&gt;'!$B$10,HLOOKUP(Y$49,'CC9'!$F$8:$CX$108,MATCH($B$5,'CC9'!$D$8:$D$108,0),FALSE),IF($B$4='Liste Conventions -&gt;'!$B$11,HLOOKUP(Y$49,'CC10'!$F$8:$CX$108,MATCH($B$5,'CC10'!$D$8:$D$108,0),FALSE),IF($B$4='Liste Conventions -&gt;'!$B$12,HLOOKUP(Y$49,'CC11'!$F$8:$CX$108,MATCH($B$5,'CC11'!$D$8:$D$108,0),FALSE),IF($B$4='Liste Conventions -&gt;'!$B$13,HLOOKUP(Y$49,'CC12'!$F$8:$CX$108,MATCH($B$5,'CC12'!$D$8:$D$108,0),FALSE),IF($B$4='Liste Conventions -&gt;'!$B$14,HLOOKUP(Y$49,'CC13'!$F$8:$CX$108,MATCH($B$5,'CC13'!$D$8:$D$108,0),FALSE),IF($B$4='Liste Conventions -&gt;'!$B$15,HLOOKUP(Y$49,'CC14'!$F$8:$CX$108,MATCH($B$5,'CC14'!$D$8:$D$108,0),FALSE),IF($B$4='Liste Conventions -&gt;'!$B$16,HLOOKUP(Y$49,'CC15'!$F$8:$CX$108,MATCH($B$5,'CC15'!$D$8:$D$108,0),FALSE))))))))))))))))</f>
        <v>1728.7774285714286</v>
      </c>
      <c r="Z55" s="118">
        <f>IF($B$4='Liste Conventions -&gt;'!$B$2,HLOOKUP(Z$49,'CC1'!$F$8:$CX$108,MATCH($B$5,'CC1'!$D$8:$D$108,0),FALSE),IF($B$4='Liste Conventions -&gt;'!$B$3,HLOOKUP(Z$49,'CC2'!$F$8:$CX$108,MATCH($B$5,'CC2'!$D$8:$D$108,0),FALSE),IF($B$4='Liste Conventions -&gt;'!$B$4,HLOOKUP(Z$49,'CC3'!$F$8:$CX$108,MATCH($B$5,'CC3'!$D$8:$D$108,0),FALSE),IF($B$4='Liste Conventions -&gt;'!$B$5,HLOOKUP(Z$49,'CC4'!$F$8:$CX$108,MATCH($B$5,'CC4'!$D$8:$D$108,0),FALSE),IF($B$4='Liste Conventions -&gt;'!$B$6,HLOOKUP(Z$49,'CC5'!$F$8:$CX$108,MATCH($B$5,'CC5'!$D$8:$D$108,0),FALSE),IF($B$4='Liste Conventions -&gt;'!$B$7,HLOOKUP(Z$49,'CC6'!$F$8:$CX$108,MATCH($B$5,'CC6'!$D$8:$D$108,0),FALSE),IF($B$4='Liste Conventions -&gt;'!$B$8,HLOOKUP(Z$49,'CC7'!$F$8:$CX$108,MATCH($B$5,'CC7'!$D$8:$D$108,0),FALSE),IF($B$4='Liste Conventions -&gt;'!$B$9,HLOOKUP(Z$49,'CC8'!$F$8:$CX$108,MATCH($B$5,'CC8'!$D$8:$D$108,0),FALSE),IF($B$4='Liste Conventions -&gt;'!$B$10,HLOOKUP(Z$49,'CC9'!$F$8:$CX$108,MATCH($B$5,'CC9'!$D$8:$D$108,0),FALSE),IF($B$4='Liste Conventions -&gt;'!$B$11,HLOOKUP(Z$49,'CC10'!$F$8:$CX$108,MATCH($B$5,'CC10'!$D$8:$D$108,0),FALSE),IF($B$4='Liste Conventions -&gt;'!$B$12,HLOOKUP(Z$49,'CC11'!$F$8:$CX$108,MATCH($B$5,'CC11'!$D$8:$D$108,0),FALSE),IF($B$4='Liste Conventions -&gt;'!$B$13,HLOOKUP(Z$49,'CC12'!$F$8:$CX$108,MATCH($B$5,'CC12'!$D$8:$D$108,0),FALSE),IF($B$4='Liste Conventions -&gt;'!$B$14,HLOOKUP(Z$49,'CC13'!$F$8:$CX$108,MATCH($B$5,'CC13'!$D$8:$D$108,0),FALSE),IF($B$4='Liste Conventions -&gt;'!$B$15,HLOOKUP(Z$49,'CC14'!$F$8:$CX$108,MATCH($B$5,'CC14'!$D$8:$D$108,0),FALSE),IF($B$4='Liste Conventions -&gt;'!$B$16,HLOOKUP(Z$49,'CC15'!$F$8:$CX$108,MATCH($B$5,'CC15'!$D$8:$D$108,0),FALSE))))))))))))))))</f>
        <v>1728.7774285714286</v>
      </c>
      <c r="AA55" s="118">
        <f>IF($B$4='Liste Conventions -&gt;'!$B$2,HLOOKUP(AA$49,'CC1'!$F$8:$CX$108,MATCH($B$5,'CC1'!$D$8:$D$108,0),FALSE),IF($B$4='Liste Conventions -&gt;'!$B$3,HLOOKUP(AA$49,'CC2'!$F$8:$CX$108,MATCH($B$5,'CC2'!$D$8:$D$108,0),FALSE),IF($B$4='Liste Conventions -&gt;'!$B$4,HLOOKUP(AA$49,'CC3'!$F$8:$CX$108,MATCH($B$5,'CC3'!$D$8:$D$108,0),FALSE),IF($B$4='Liste Conventions -&gt;'!$B$5,HLOOKUP(AA$49,'CC4'!$F$8:$CX$108,MATCH($B$5,'CC4'!$D$8:$D$108,0),FALSE),IF($B$4='Liste Conventions -&gt;'!$B$6,HLOOKUP(AA$49,'CC5'!$F$8:$CX$108,MATCH($B$5,'CC5'!$D$8:$D$108,0),FALSE),IF($B$4='Liste Conventions -&gt;'!$B$7,HLOOKUP(AA$49,'CC6'!$F$8:$CX$108,MATCH($B$5,'CC6'!$D$8:$D$108,0),FALSE),IF($B$4='Liste Conventions -&gt;'!$B$8,HLOOKUP(AA$49,'CC7'!$F$8:$CX$108,MATCH($B$5,'CC7'!$D$8:$D$108,0),FALSE),IF($B$4='Liste Conventions -&gt;'!$B$9,HLOOKUP(AA$49,'CC8'!$F$8:$CX$108,MATCH($B$5,'CC8'!$D$8:$D$108,0),FALSE),IF($B$4='Liste Conventions -&gt;'!$B$10,HLOOKUP(AA$49,'CC9'!$F$8:$CX$108,MATCH($B$5,'CC9'!$D$8:$D$108,0),FALSE),IF($B$4='Liste Conventions -&gt;'!$B$11,HLOOKUP(AA$49,'CC10'!$F$8:$CX$108,MATCH($B$5,'CC10'!$D$8:$D$108,0),FALSE),IF($B$4='Liste Conventions -&gt;'!$B$12,HLOOKUP(AA$49,'CC11'!$F$8:$CX$108,MATCH($B$5,'CC11'!$D$8:$D$108,0),FALSE),IF($B$4='Liste Conventions -&gt;'!$B$13,HLOOKUP(AA$49,'CC12'!$F$8:$CX$108,MATCH($B$5,'CC12'!$D$8:$D$108,0),FALSE),IF($B$4='Liste Conventions -&gt;'!$B$14,HLOOKUP(AA$49,'CC13'!$F$8:$CX$108,MATCH($B$5,'CC13'!$D$8:$D$108,0),FALSE),IF($B$4='Liste Conventions -&gt;'!$B$15,HLOOKUP(AA$49,'CC14'!$F$8:$CX$108,MATCH($B$5,'CC14'!$D$8:$D$108,0),FALSE),IF($B$4='Liste Conventions -&gt;'!$B$16,HLOOKUP(AA$49,'CC15'!$F$8:$CX$108,MATCH($B$5,'CC15'!$D$8:$D$108,0),FALSE))))))))))))))))</f>
        <v>1728.7774285714286</v>
      </c>
      <c r="AB55" s="118">
        <f>IF($B$4='Liste Conventions -&gt;'!$B$2,HLOOKUP(AB$49,'CC1'!$F$8:$CX$108,MATCH($B$5,'CC1'!$D$8:$D$108,0),FALSE),IF($B$4='Liste Conventions -&gt;'!$B$3,HLOOKUP(AB$49,'CC2'!$F$8:$CX$108,MATCH($B$5,'CC2'!$D$8:$D$108,0),FALSE),IF($B$4='Liste Conventions -&gt;'!$B$4,HLOOKUP(AB$49,'CC3'!$F$8:$CX$108,MATCH($B$5,'CC3'!$D$8:$D$108,0),FALSE),IF($B$4='Liste Conventions -&gt;'!$B$5,HLOOKUP(AB$49,'CC4'!$F$8:$CX$108,MATCH($B$5,'CC4'!$D$8:$D$108,0),FALSE),IF($B$4='Liste Conventions -&gt;'!$B$6,HLOOKUP(AB$49,'CC5'!$F$8:$CX$108,MATCH($B$5,'CC5'!$D$8:$D$108,0),FALSE),IF($B$4='Liste Conventions -&gt;'!$B$7,HLOOKUP(AB$49,'CC6'!$F$8:$CX$108,MATCH($B$5,'CC6'!$D$8:$D$108,0),FALSE),IF($B$4='Liste Conventions -&gt;'!$B$8,HLOOKUP(AB$49,'CC7'!$F$8:$CX$108,MATCH($B$5,'CC7'!$D$8:$D$108,0),FALSE),IF($B$4='Liste Conventions -&gt;'!$B$9,HLOOKUP(AB$49,'CC8'!$F$8:$CX$108,MATCH($B$5,'CC8'!$D$8:$D$108,0),FALSE),IF($B$4='Liste Conventions -&gt;'!$B$10,HLOOKUP(AB$49,'CC9'!$F$8:$CX$108,MATCH($B$5,'CC9'!$D$8:$D$108,0),FALSE),IF($B$4='Liste Conventions -&gt;'!$B$11,HLOOKUP(AB$49,'CC10'!$F$8:$CX$108,MATCH($B$5,'CC10'!$D$8:$D$108,0),FALSE),IF($B$4='Liste Conventions -&gt;'!$B$12,HLOOKUP(AB$49,'CC11'!$F$8:$CX$108,MATCH($B$5,'CC11'!$D$8:$D$108,0),FALSE),IF($B$4='Liste Conventions -&gt;'!$B$13,HLOOKUP(AB$49,'CC12'!$F$8:$CX$108,MATCH($B$5,'CC12'!$D$8:$D$108,0),FALSE),IF($B$4='Liste Conventions -&gt;'!$B$14,HLOOKUP(AB$49,'CC13'!$F$8:$CX$108,MATCH($B$5,'CC13'!$D$8:$D$108,0),FALSE),IF($B$4='Liste Conventions -&gt;'!$B$15,HLOOKUP(AB$49,'CC14'!$F$8:$CX$108,MATCH($B$5,'CC14'!$D$8:$D$108,0),FALSE),IF($B$4='Liste Conventions -&gt;'!$B$16,HLOOKUP(AB$49,'CC15'!$F$8:$CX$108,MATCH($B$5,'CC15'!$D$8:$D$108,0),FALSE))))))))))))))))</f>
        <v>1728.7774285714286</v>
      </c>
      <c r="AC55" s="118">
        <f>IF($B$4='Liste Conventions -&gt;'!$B$2,HLOOKUP(AC$49,'CC1'!$F$8:$CX$108,MATCH($B$5,'CC1'!$D$8:$D$108,0),FALSE),IF($B$4='Liste Conventions -&gt;'!$B$3,HLOOKUP(AC$49,'CC2'!$F$8:$CX$108,MATCH($B$5,'CC2'!$D$8:$D$108,0),FALSE),IF($B$4='Liste Conventions -&gt;'!$B$4,HLOOKUP(AC$49,'CC3'!$F$8:$CX$108,MATCH($B$5,'CC3'!$D$8:$D$108,0),FALSE),IF($B$4='Liste Conventions -&gt;'!$B$5,HLOOKUP(AC$49,'CC4'!$F$8:$CX$108,MATCH($B$5,'CC4'!$D$8:$D$108,0),FALSE),IF($B$4='Liste Conventions -&gt;'!$B$6,HLOOKUP(AC$49,'CC5'!$F$8:$CX$108,MATCH($B$5,'CC5'!$D$8:$D$108,0),FALSE),IF($B$4='Liste Conventions -&gt;'!$B$7,HLOOKUP(AC$49,'CC6'!$F$8:$CX$108,MATCH($B$5,'CC6'!$D$8:$D$108,0),FALSE),IF($B$4='Liste Conventions -&gt;'!$B$8,HLOOKUP(AC$49,'CC7'!$F$8:$CX$108,MATCH($B$5,'CC7'!$D$8:$D$108,0),FALSE),IF($B$4='Liste Conventions -&gt;'!$B$9,HLOOKUP(AC$49,'CC8'!$F$8:$CX$108,MATCH($B$5,'CC8'!$D$8:$D$108,0),FALSE),IF($B$4='Liste Conventions -&gt;'!$B$10,HLOOKUP(AC$49,'CC9'!$F$8:$CX$108,MATCH($B$5,'CC9'!$D$8:$D$108,0),FALSE),IF($B$4='Liste Conventions -&gt;'!$B$11,HLOOKUP(AC$49,'CC10'!$F$8:$CX$108,MATCH($B$5,'CC10'!$D$8:$D$108,0),FALSE),IF($B$4='Liste Conventions -&gt;'!$B$12,HLOOKUP(AC$49,'CC11'!$F$8:$CX$108,MATCH($B$5,'CC11'!$D$8:$D$108,0),FALSE),IF($B$4='Liste Conventions -&gt;'!$B$13,HLOOKUP(AC$49,'CC12'!$F$8:$CX$108,MATCH($B$5,'CC12'!$D$8:$D$108,0),FALSE),IF($B$4='Liste Conventions -&gt;'!$B$14,HLOOKUP(AC$49,'CC13'!$F$8:$CX$108,MATCH($B$5,'CC13'!$D$8:$D$108,0),FALSE),IF($B$4='Liste Conventions -&gt;'!$B$15,HLOOKUP(AC$49,'CC14'!$F$8:$CX$108,MATCH($B$5,'CC14'!$D$8:$D$108,0),FALSE),IF($B$4='Liste Conventions -&gt;'!$B$16,HLOOKUP(AC$49,'CC15'!$F$8:$CX$108,MATCH($B$5,'CC15'!$D$8:$D$108,0),FALSE))))))))))))))))</f>
        <v>1728.7774285714286</v>
      </c>
      <c r="AD55" s="118">
        <f>IF($B$4='Liste Conventions -&gt;'!$B$2,HLOOKUP(AD$49,'CC1'!$F$8:$CX$108,MATCH($B$5,'CC1'!$D$8:$D$108,0),FALSE),IF($B$4='Liste Conventions -&gt;'!$B$3,HLOOKUP(AD$49,'CC2'!$F$8:$CX$108,MATCH($B$5,'CC2'!$D$8:$D$108,0),FALSE),IF($B$4='Liste Conventions -&gt;'!$B$4,HLOOKUP(AD$49,'CC3'!$F$8:$CX$108,MATCH($B$5,'CC3'!$D$8:$D$108,0),FALSE),IF($B$4='Liste Conventions -&gt;'!$B$5,HLOOKUP(AD$49,'CC4'!$F$8:$CX$108,MATCH($B$5,'CC4'!$D$8:$D$108,0),FALSE),IF($B$4='Liste Conventions -&gt;'!$B$6,HLOOKUP(AD$49,'CC5'!$F$8:$CX$108,MATCH($B$5,'CC5'!$D$8:$D$108,0),FALSE),IF($B$4='Liste Conventions -&gt;'!$B$7,HLOOKUP(AD$49,'CC6'!$F$8:$CX$108,MATCH($B$5,'CC6'!$D$8:$D$108,0),FALSE),IF($B$4='Liste Conventions -&gt;'!$B$8,HLOOKUP(AD$49,'CC7'!$F$8:$CX$108,MATCH($B$5,'CC7'!$D$8:$D$108,0),FALSE),IF($B$4='Liste Conventions -&gt;'!$B$9,HLOOKUP(AD$49,'CC8'!$F$8:$CX$108,MATCH($B$5,'CC8'!$D$8:$D$108,0),FALSE),IF($B$4='Liste Conventions -&gt;'!$B$10,HLOOKUP(AD$49,'CC9'!$F$8:$CX$108,MATCH($B$5,'CC9'!$D$8:$D$108,0),FALSE),IF($B$4='Liste Conventions -&gt;'!$B$11,HLOOKUP(AD$49,'CC10'!$F$8:$CX$108,MATCH($B$5,'CC10'!$D$8:$D$108,0),FALSE),IF($B$4='Liste Conventions -&gt;'!$B$12,HLOOKUP(AD$49,'CC11'!$F$8:$CX$108,MATCH($B$5,'CC11'!$D$8:$D$108,0),FALSE),IF($B$4='Liste Conventions -&gt;'!$B$13,HLOOKUP(AD$49,'CC12'!$F$8:$CX$108,MATCH($B$5,'CC12'!$D$8:$D$108,0),FALSE),IF($B$4='Liste Conventions -&gt;'!$B$14,HLOOKUP(AD$49,'CC13'!$F$8:$CX$108,MATCH($B$5,'CC13'!$D$8:$D$108,0),FALSE),IF($B$4='Liste Conventions -&gt;'!$B$15,HLOOKUP(AD$49,'CC14'!$F$8:$CX$108,MATCH($B$5,'CC14'!$D$8:$D$108,0),FALSE),IF($B$4='Liste Conventions -&gt;'!$B$16,HLOOKUP(AD$49,'CC15'!$F$8:$CX$108,MATCH($B$5,'CC15'!$D$8:$D$108,0),FALSE))))))))))))))))</f>
        <v>1728.7774285714286</v>
      </c>
      <c r="AE55" s="119">
        <f>IF($B$4='Liste Conventions -&gt;'!$B$2,HLOOKUP(AE$49,'CC1'!$F$8:$CX$108,MATCH($B$5,'CC1'!$D$8:$D$108,0),FALSE),IF($B$4='Liste Conventions -&gt;'!$B$3,HLOOKUP(AE$49,'CC2'!$F$8:$CX$108,MATCH($B$5,'CC2'!$D$8:$D$108,0),FALSE),IF($B$4='Liste Conventions -&gt;'!$B$4,HLOOKUP(AE$49,'CC3'!$F$8:$CX$108,MATCH($B$5,'CC3'!$D$8:$D$108,0),FALSE),IF($B$4='Liste Conventions -&gt;'!$B$5,HLOOKUP(AE$49,'CC4'!$F$8:$CX$108,MATCH($B$5,'CC4'!$D$8:$D$108,0),FALSE),IF($B$4='Liste Conventions -&gt;'!$B$6,HLOOKUP(AE$49,'CC5'!$F$8:$CX$108,MATCH($B$5,'CC5'!$D$8:$D$108,0),FALSE),IF($B$4='Liste Conventions -&gt;'!$B$7,HLOOKUP(AE$49,'CC6'!$F$8:$CX$108,MATCH($B$5,'CC6'!$D$8:$D$108,0),FALSE),IF($B$4='Liste Conventions -&gt;'!$B$8,HLOOKUP(AE$49,'CC7'!$F$8:$CX$108,MATCH($B$5,'CC7'!$D$8:$D$108,0),FALSE),IF($B$4='Liste Conventions -&gt;'!$B$9,HLOOKUP(AE$49,'CC8'!$F$8:$CX$108,MATCH($B$5,'CC8'!$D$8:$D$108,0),FALSE),IF($B$4='Liste Conventions -&gt;'!$B$10,HLOOKUP(AE$49,'CC9'!$F$8:$CX$108,MATCH($B$5,'CC9'!$D$8:$D$108,0),FALSE),IF($B$4='Liste Conventions -&gt;'!$B$11,HLOOKUP(AE$49,'CC10'!$F$8:$CX$108,MATCH($B$5,'CC10'!$D$8:$D$108,0),FALSE),IF($B$4='Liste Conventions -&gt;'!$B$12,HLOOKUP(AE$49,'CC11'!$F$8:$CX$108,MATCH($B$5,'CC11'!$D$8:$D$108,0),FALSE),IF($B$4='Liste Conventions -&gt;'!$B$13,HLOOKUP(AE$49,'CC12'!$F$8:$CX$108,MATCH($B$5,'CC12'!$D$8:$D$108,0),FALSE),IF($B$4='Liste Conventions -&gt;'!$B$14,HLOOKUP(AE$49,'CC13'!$F$8:$CX$108,MATCH($B$5,'CC13'!$D$8:$D$108,0),FALSE),IF($B$4='Liste Conventions -&gt;'!$B$15,HLOOKUP(AE$49,'CC14'!$F$8:$CX$108,MATCH($B$5,'CC14'!$D$8:$D$108,0),FALSE),IF($B$4='Liste Conventions -&gt;'!$B$16,HLOOKUP(AE$49,'CC15'!$F$8:$CX$108,MATCH($B$5,'CC15'!$D$8:$D$108,0),FALSE))))))))))))))))</f>
        <v>1728.7774285714286</v>
      </c>
      <c r="AF55" s="119">
        <f>IF($B$4='Liste Conventions -&gt;'!$B$2,HLOOKUP(AF$49,'CC1'!$F$8:$CX$108,MATCH($B$5,'CC1'!$D$8:$D$108,0),FALSE),IF($B$4='Liste Conventions -&gt;'!$B$3,HLOOKUP(AF$49,'CC2'!$F$8:$CX$108,MATCH($B$5,'CC2'!$D$8:$D$108,0),FALSE),IF($B$4='Liste Conventions -&gt;'!$B$4,HLOOKUP(AF$49,'CC3'!$F$8:$CX$108,MATCH($B$5,'CC3'!$D$8:$D$108,0),FALSE),IF($B$4='Liste Conventions -&gt;'!$B$5,HLOOKUP(AF$49,'CC4'!$F$8:$CX$108,MATCH($B$5,'CC4'!$D$8:$D$108,0),FALSE),IF($B$4='Liste Conventions -&gt;'!$B$6,HLOOKUP(AF$49,'CC5'!$F$8:$CX$108,MATCH($B$5,'CC5'!$D$8:$D$108,0),FALSE),IF($B$4='Liste Conventions -&gt;'!$B$7,HLOOKUP(AF$49,'CC6'!$F$8:$CX$108,MATCH($B$5,'CC6'!$D$8:$D$108,0),FALSE),IF($B$4='Liste Conventions -&gt;'!$B$8,HLOOKUP(AF$49,'CC7'!$F$8:$CX$108,MATCH($B$5,'CC7'!$D$8:$D$108,0),FALSE),IF($B$4='Liste Conventions -&gt;'!$B$9,HLOOKUP(AF$49,'CC8'!$F$8:$CX$108,MATCH($B$5,'CC8'!$D$8:$D$108,0),FALSE),IF($B$4='Liste Conventions -&gt;'!$B$10,HLOOKUP(AF$49,'CC9'!$F$8:$CX$108,MATCH($B$5,'CC9'!$D$8:$D$108,0),FALSE),IF($B$4='Liste Conventions -&gt;'!$B$11,HLOOKUP(AF$49,'CC10'!$F$8:$CX$108,MATCH($B$5,'CC10'!$D$8:$D$108,0),FALSE),IF($B$4='Liste Conventions -&gt;'!$B$12,HLOOKUP(AF$49,'CC11'!$F$8:$CX$108,MATCH($B$5,'CC11'!$D$8:$D$108,0),FALSE),IF($B$4='Liste Conventions -&gt;'!$B$13,HLOOKUP(AF$49,'CC12'!$F$8:$CX$108,MATCH($B$5,'CC12'!$D$8:$D$108,0),FALSE),IF($B$4='Liste Conventions -&gt;'!$B$14,HLOOKUP(AF$49,'CC13'!$F$8:$CX$108,MATCH($B$5,'CC13'!$D$8:$D$108,0),FALSE),IF($B$4='Liste Conventions -&gt;'!$B$15,HLOOKUP(AF$49,'CC14'!$F$8:$CX$108,MATCH($B$5,'CC14'!$D$8:$D$108,0),FALSE),IF($B$4='Liste Conventions -&gt;'!$B$16,HLOOKUP(AF$49,'CC15'!$F$8:$CX$108,MATCH($B$5,'CC15'!$D$8:$D$108,0),FALSE))))))))))))))))</f>
        <v>1728.7774285714286</v>
      </c>
      <c r="AG55" s="119">
        <f>IF($B$4='Liste Conventions -&gt;'!$B$2,HLOOKUP(AG$49,'CC1'!$F$8:$CX$108,MATCH($B$5,'CC1'!$D$8:$D$108,0),FALSE),IF($B$4='Liste Conventions -&gt;'!$B$3,HLOOKUP(AG$49,'CC2'!$F$8:$CX$108,MATCH($B$5,'CC2'!$D$8:$D$108,0),FALSE),IF($B$4='Liste Conventions -&gt;'!$B$4,HLOOKUP(AG$49,'CC3'!$F$8:$CX$108,MATCH($B$5,'CC3'!$D$8:$D$108,0),FALSE),IF($B$4='Liste Conventions -&gt;'!$B$5,HLOOKUP(AG$49,'CC4'!$F$8:$CX$108,MATCH($B$5,'CC4'!$D$8:$D$108,0),FALSE),IF($B$4='Liste Conventions -&gt;'!$B$6,HLOOKUP(AG$49,'CC5'!$F$8:$CX$108,MATCH($B$5,'CC5'!$D$8:$D$108,0),FALSE),IF($B$4='Liste Conventions -&gt;'!$B$7,HLOOKUP(AG$49,'CC6'!$F$8:$CX$108,MATCH($B$5,'CC6'!$D$8:$D$108,0),FALSE),IF($B$4='Liste Conventions -&gt;'!$B$8,HLOOKUP(AG$49,'CC7'!$F$8:$CX$108,MATCH($B$5,'CC7'!$D$8:$D$108,0),FALSE),IF($B$4='Liste Conventions -&gt;'!$B$9,HLOOKUP(AG$49,'CC8'!$F$8:$CX$108,MATCH($B$5,'CC8'!$D$8:$D$108,0),FALSE),IF($B$4='Liste Conventions -&gt;'!$B$10,HLOOKUP(AG$49,'CC9'!$F$8:$CX$108,MATCH($B$5,'CC9'!$D$8:$D$108,0),FALSE),IF($B$4='Liste Conventions -&gt;'!$B$11,HLOOKUP(AG$49,'CC10'!$F$8:$CX$108,MATCH($B$5,'CC10'!$D$8:$D$108,0),FALSE),IF($B$4='Liste Conventions -&gt;'!$B$12,HLOOKUP(AG$49,'CC11'!$F$8:$CX$108,MATCH($B$5,'CC11'!$D$8:$D$108,0),FALSE),IF($B$4='Liste Conventions -&gt;'!$B$13,HLOOKUP(AG$49,'CC12'!$F$8:$CX$108,MATCH($B$5,'CC12'!$D$8:$D$108,0),FALSE),IF($B$4='Liste Conventions -&gt;'!$B$14,HLOOKUP(AG$49,'CC13'!$F$8:$CX$108,MATCH($B$5,'CC13'!$D$8:$D$108,0),FALSE),IF($B$4='Liste Conventions -&gt;'!$B$15,HLOOKUP(AG$49,'CC14'!$F$8:$CX$108,MATCH($B$5,'CC14'!$D$8:$D$108,0),FALSE),IF($B$4='Liste Conventions -&gt;'!$B$16,HLOOKUP(AG$49,'CC15'!$F$8:$CX$108,MATCH($B$5,'CC15'!$D$8:$D$108,0),FALSE))))))))))))))))</f>
        <v>1728.7774285714286</v>
      </c>
      <c r="AH55" s="119">
        <f>IF($B$4='Liste Conventions -&gt;'!$B$2,HLOOKUP(AH$49,'CC1'!$F$8:$CX$108,MATCH($B$5,'CC1'!$D$8:$D$108,0),FALSE),IF($B$4='Liste Conventions -&gt;'!$B$3,HLOOKUP(AH$49,'CC2'!$F$8:$CX$108,MATCH($B$5,'CC2'!$D$8:$D$108,0),FALSE),IF($B$4='Liste Conventions -&gt;'!$B$4,HLOOKUP(AH$49,'CC3'!$F$8:$CX$108,MATCH($B$5,'CC3'!$D$8:$D$108,0),FALSE),IF($B$4='Liste Conventions -&gt;'!$B$5,HLOOKUP(AH$49,'CC4'!$F$8:$CX$108,MATCH($B$5,'CC4'!$D$8:$D$108,0),FALSE),IF($B$4='Liste Conventions -&gt;'!$B$6,HLOOKUP(AH$49,'CC5'!$F$8:$CX$108,MATCH($B$5,'CC5'!$D$8:$D$108,0),FALSE),IF($B$4='Liste Conventions -&gt;'!$B$7,HLOOKUP(AH$49,'CC6'!$F$8:$CX$108,MATCH($B$5,'CC6'!$D$8:$D$108,0),FALSE),IF($B$4='Liste Conventions -&gt;'!$B$8,HLOOKUP(AH$49,'CC7'!$F$8:$CX$108,MATCH($B$5,'CC7'!$D$8:$D$108,0),FALSE),IF($B$4='Liste Conventions -&gt;'!$B$9,HLOOKUP(AH$49,'CC8'!$F$8:$CX$108,MATCH($B$5,'CC8'!$D$8:$D$108,0),FALSE),IF($B$4='Liste Conventions -&gt;'!$B$10,HLOOKUP(AH$49,'CC9'!$F$8:$CX$108,MATCH($B$5,'CC9'!$D$8:$D$108,0),FALSE),IF($B$4='Liste Conventions -&gt;'!$B$11,HLOOKUP(AH$49,'CC10'!$F$8:$CX$108,MATCH($B$5,'CC10'!$D$8:$D$108,0),FALSE),IF($B$4='Liste Conventions -&gt;'!$B$12,HLOOKUP(AH$49,'CC11'!$F$8:$CX$108,MATCH($B$5,'CC11'!$D$8:$D$108,0),FALSE),IF($B$4='Liste Conventions -&gt;'!$B$13,HLOOKUP(AH$49,'CC12'!$F$8:$CX$108,MATCH($B$5,'CC12'!$D$8:$D$108,0),FALSE),IF($B$4='Liste Conventions -&gt;'!$B$14,HLOOKUP(AH$49,'CC13'!$F$8:$CX$108,MATCH($B$5,'CC13'!$D$8:$D$108,0),FALSE),IF($B$4='Liste Conventions -&gt;'!$B$15,HLOOKUP(AH$49,'CC14'!$F$8:$CX$108,MATCH($B$5,'CC14'!$D$8:$D$108,0),FALSE),IF($B$4='Liste Conventions -&gt;'!$B$16,HLOOKUP(AH$49,'CC15'!$F$8:$CX$108,MATCH($B$5,'CC15'!$D$8:$D$108,0),FALSE))))))))))))))))</f>
        <v>1728.7774285714286</v>
      </c>
      <c r="AI55" s="119">
        <f>IF($B$4='Liste Conventions -&gt;'!$B$2,HLOOKUP(AI$49,'CC1'!$F$8:$CX$108,MATCH($B$5,'CC1'!$D$8:$D$108,0),FALSE),IF($B$4='Liste Conventions -&gt;'!$B$3,HLOOKUP(AI$49,'CC2'!$F$8:$CX$108,MATCH($B$5,'CC2'!$D$8:$D$108,0),FALSE),IF($B$4='Liste Conventions -&gt;'!$B$4,HLOOKUP(AI$49,'CC3'!$F$8:$CX$108,MATCH($B$5,'CC3'!$D$8:$D$108,0),FALSE),IF($B$4='Liste Conventions -&gt;'!$B$5,HLOOKUP(AI$49,'CC4'!$F$8:$CX$108,MATCH($B$5,'CC4'!$D$8:$D$108,0),FALSE),IF($B$4='Liste Conventions -&gt;'!$B$6,HLOOKUP(AI$49,'CC5'!$F$8:$CX$108,MATCH($B$5,'CC5'!$D$8:$D$108,0),FALSE),IF($B$4='Liste Conventions -&gt;'!$B$7,HLOOKUP(AI$49,'CC6'!$F$8:$CX$108,MATCH($B$5,'CC6'!$D$8:$D$108,0),FALSE),IF($B$4='Liste Conventions -&gt;'!$B$8,HLOOKUP(AI$49,'CC7'!$F$8:$CX$108,MATCH($B$5,'CC7'!$D$8:$D$108,0),FALSE),IF($B$4='Liste Conventions -&gt;'!$B$9,HLOOKUP(AI$49,'CC8'!$F$8:$CX$108,MATCH($B$5,'CC8'!$D$8:$D$108,0),FALSE),IF($B$4='Liste Conventions -&gt;'!$B$10,HLOOKUP(AI$49,'CC9'!$F$8:$CX$108,MATCH($B$5,'CC9'!$D$8:$D$108,0),FALSE),IF($B$4='Liste Conventions -&gt;'!$B$11,HLOOKUP(AI$49,'CC10'!$F$8:$CX$108,MATCH($B$5,'CC10'!$D$8:$D$108,0),FALSE),IF($B$4='Liste Conventions -&gt;'!$B$12,HLOOKUP(AI$49,'CC11'!$F$8:$CX$108,MATCH($B$5,'CC11'!$D$8:$D$108,0),FALSE),IF($B$4='Liste Conventions -&gt;'!$B$13,HLOOKUP(AI$49,'CC12'!$F$8:$CX$108,MATCH($B$5,'CC12'!$D$8:$D$108,0),FALSE),IF($B$4='Liste Conventions -&gt;'!$B$14,HLOOKUP(AI$49,'CC13'!$F$8:$CX$108,MATCH($B$5,'CC13'!$D$8:$D$108,0),FALSE),IF($B$4='Liste Conventions -&gt;'!$B$15,HLOOKUP(AI$49,'CC14'!$F$8:$CX$108,MATCH($B$5,'CC14'!$D$8:$D$108,0),FALSE),IF($B$4='Liste Conventions -&gt;'!$B$16,HLOOKUP(AI$49,'CC15'!$F$8:$CX$108,MATCH($B$5,'CC15'!$D$8:$D$108,0),FALSE))))))))))))))))</f>
        <v>1728.7774285714286</v>
      </c>
      <c r="AJ55" s="119">
        <f>IF($B$4='Liste Conventions -&gt;'!$B$2,HLOOKUP(AJ$49,'CC1'!$F$8:$CX$108,MATCH($B$5,'CC1'!$D$8:$D$108,0),FALSE),IF($B$4='Liste Conventions -&gt;'!$B$3,HLOOKUP(AJ$49,'CC2'!$F$8:$CX$108,MATCH($B$5,'CC2'!$D$8:$D$108,0),FALSE),IF($B$4='Liste Conventions -&gt;'!$B$4,HLOOKUP(AJ$49,'CC3'!$F$8:$CX$108,MATCH($B$5,'CC3'!$D$8:$D$108,0),FALSE),IF($B$4='Liste Conventions -&gt;'!$B$5,HLOOKUP(AJ$49,'CC4'!$F$8:$CX$108,MATCH($B$5,'CC4'!$D$8:$D$108,0),FALSE),IF($B$4='Liste Conventions -&gt;'!$B$6,HLOOKUP(AJ$49,'CC5'!$F$8:$CX$108,MATCH($B$5,'CC5'!$D$8:$D$108,0),FALSE),IF($B$4='Liste Conventions -&gt;'!$B$7,HLOOKUP(AJ$49,'CC6'!$F$8:$CX$108,MATCH($B$5,'CC6'!$D$8:$D$108,0),FALSE),IF($B$4='Liste Conventions -&gt;'!$B$8,HLOOKUP(AJ$49,'CC7'!$F$8:$CX$108,MATCH($B$5,'CC7'!$D$8:$D$108,0),FALSE),IF($B$4='Liste Conventions -&gt;'!$B$9,HLOOKUP(AJ$49,'CC8'!$F$8:$CX$108,MATCH($B$5,'CC8'!$D$8:$D$108,0),FALSE),IF($B$4='Liste Conventions -&gt;'!$B$10,HLOOKUP(AJ$49,'CC9'!$F$8:$CX$108,MATCH($B$5,'CC9'!$D$8:$D$108,0),FALSE),IF($B$4='Liste Conventions -&gt;'!$B$11,HLOOKUP(AJ$49,'CC10'!$F$8:$CX$108,MATCH($B$5,'CC10'!$D$8:$D$108,0),FALSE),IF($B$4='Liste Conventions -&gt;'!$B$12,HLOOKUP(AJ$49,'CC11'!$F$8:$CX$108,MATCH($B$5,'CC11'!$D$8:$D$108,0),FALSE),IF($B$4='Liste Conventions -&gt;'!$B$13,HLOOKUP(AJ$49,'CC12'!$F$8:$CX$108,MATCH($B$5,'CC12'!$D$8:$D$108,0),FALSE),IF($B$4='Liste Conventions -&gt;'!$B$14,HLOOKUP(AJ$49,'CC13'!$F$8:$CX$108,MATCH($B$5,'CC13'!$D$8:$D$108,0),FALSE),IF($B$4='Liste Conventions -&gt;'!$B$15,HLOOKUP(AJ$49,'CC14'!$F$8:$CX$108,MATCH($B$5,'CC14'!$D$8:$D$108,0),FALSE),IF($B$4='Liste Conventions -&gt;'!$B$16,HLOOKUP(AJ$49,'CC15'!$F$8:$CX$108,MATCH($B$5,'CC15'!$D$8:$D$108,0),FALSE))))))))))))))))</f>
        <v>1728.7774285714286</v>
      </c>
      <c r="AK55" s="119">
        <f>IF($B$4='Liste Conventions -&gt;'!$B$2,HLOOKUP(AK$49,'CC1'!$F$8:$CX$108,MATCH($B$5,'CC1'!$D$8:$D$108,0),FALSE),IF($B$4='Liste Conventions -&gt;'!$B$3,HLOOKUP(AK$49,'CC2'!$F$8:$CX$108,MATCH($B$5,'CC2'!$D$8:$D$108,0),FALSE),IF($B$4='Liste Conventions -&gt;'!$B$4,HLOOKUP(AK$49,'CC3'!$F$8:$CX$108,MATCH($B$5,'CC3'!$D$8:$D$108,0),FALSE),IF($B$4='Liste Conventions -&gt;'!$B$5,HLOOKUP(AK$49,'CC4'!$F$8:$CX$108,MATCH($B$5,'CC4'!$D$8:$D$108,0),FALSE),IF($B$4='Liste Conventions -&gt;'!$B$6,HLOOKUP(AK$49,'CC5'!$F$8:$CX$108,MATCH($B$5,'CC5'!$D$8:$D$108,0),FALSE),IF($B$4='Liste Conventions -&gt;'!$B$7,HLOOKUP(AK$49,'CC6'!$F$8:$CX$108,MATCH($B$5,'CC6'!$D$8:$D$108,0),FALSE),IF($B$4='Liste Conventions -&gt;'!$B$8,HLOOKUP(AK$49,'CC7'!$F$8:$CX$108,MATCH($B$5,'CC7'!$D$8:$D$108,0),FALSE),IF($B$4='Liste Conventions -&gt;'!$B$9,HLOOKUP(AK$49,'CC8'!$F$8:$CX$108,MATCH($B$5,'CC8'!$D$8:$D$108,0),FALSE),IF($B$4='Liste Conventions -&gt;'!$B$10,HLOOKUP(AK$49,'CC9'!$F$8:$CX$108,MATCH($B$5,'CC9'!$D$8:$D$108,0),FALSE),IF($B$4='Liste Conventions -&gt;'!$B$11,HLOOKUP(AK$49,'CC10'!$F$8:$CX$108,MATCH($B$5,'CC10'!$D$8:$D$108,0),FALSE),IF($B$4='Liste Conventions -&gt;'!$B$12,HLOOKUP(AK$49,'CC11'!$F$8:$CX$108,MATCH($B$5,'CC11'!$D$8:$D$108,0),FALSE),IF($B$4='Liste Conventions -&gt;'!$B$13,HLOOKUP(AK$49,'CC12'!$F$8:$CX$108,MATCH($B$5,'CC12'!$D$8:$D$108,0),FALSE),IF($B$4='Liste Conventions -&gt;'!$B$14,HLOOKUP(AK$49,'CC13'!$F$8:$CX$108,MATCH($B$5,'CC13'!$D$8:$D$108,0),FALSE),IF($B$4='Liste Conventions -&gt;'!$B$15,HLOOKUP(AK$49,'CC14'!$F$8:$CX$108,MATCH($B$5,'CC14'!$D$8:$D$108,0),FALSE),IF($B$4='Liste Conventions -&gt;'!$B$16,HLOOKUP(AK$49,'CC15'!$F$8:$CX$108,MATCH($B$5,'CC15'!$D$8:$D$108,0),FALSE))))))))))))))))</f>
        <v>1728.7774285714286</v>
      </c>
      <c r="AL55" s="119">
        <f>IF($B$4='Liste Conventions -&gt;'!$B$2,HLOOKUP(AL$49,'CC1'!$F$8:$CX$108,MATCH($B$5,'CC1'!$D$8:$D$108,0),FALSE),IF($B$4='Liste Conventions -&gt;'!$B$3,HLOOKUP(AL$49,'CC2'!$F$8:$CX$108,MATCH($B$5,'CC2'!$D$8:$D$108,0),FALSE),IF($B$4='Liste Conventions -&gt;'!$B$4,HLOOKUP(AL$49,'CC3'!$F$8:$CX$108,MATCH($B$5,'CC3'!$D$8:$D$108,0),FALSE),IF($B$4='Liste Conventions -&gt;'!$B$5,HLOOKUP(AL$49,'CC4'!$F$8:$CX$108,MATCH($B$5,'CC4'!$D$8:$D$108,0),FALSE),IF($B$4='Liste Conventions -&gt;'!$B$6,HLOOKUP(AL$49,'CC5'!$F$8:$CX$108,MATCH($B$5,'CC5'!$D$8:$D$108,0),FALSE),IF($B$4='Liste Conventions -&gt;'!$B$7,HLOOKUP(AL$49,'CC6'!$F$8:$CX$108,MATCH($B$5,'CC6'!$D$8:$D$108,0),FALSE),IF($B$4='Liste Conventions -&gt;'!$B$8,HLOOKUP(AL$49,'CC7'!$F$8:$CX$108,MATCH($B$5,'CC7'!$D$8:$D$108,0),FALSE),IF($B$4='Liste Conventions -&gt;'!$B$9,HLOOKUP(AL$49,'CC8'!$F$8:$CX$108,MATCH($B$5,'CC8'!$D$8:$D$108,0),FALSE),IF($B$4='Liste Conventions -&gt;'!$B$10,HLOOKUP(AL$49,'CC9'!$F$8:$CX$108,MATCH($B$5,'CC9'!$D$8:$D$108,0),FALSE),IF($B$4='Liste Conventions -&gt;'!$B$11,HLOOKUP(AL$49,'CC10'!$F$8:$CX$108,MATCH($B$5,'CC10'!$D$8:$D$108,0),FALSE),IF($B$4='Liste Conventions -&gt;'!$B$12,HLOOKUP(AL$49,'CC11'!$F$8:$CX$108,MATCH($B$5,'CC11'!$D$8:$D$108,0),FALSE),IF($B$4='Liste Conventions -&gt;'!$B$13,HLOOKUP(AL$49,'CC12'!$F$8:$CX$108,MATCH($B$5,'CC12'!$D$8:$D$108,0),FALSE),IF($B$4='Liste Conventions -&gt;'!$B$14,HLOOKUP(AL$49,'CC13'!$F$8:$CX$108,MATCH($B$5,'CC13'!$D$8:$D$108,0),FALSE),IF($B$4='Liste Conventions -&gt;'!$B$15,HLOOKUP(AL$49,'CC14'!$F$8:$CX$108,MATCH($B$5,'CC14'!$D$8:$D$108,0),FALSE),IF($B$4='Liste Conventions -&gt;'!$B$16,HLOOKUP(AL$49,'CC15'!$F$8:$CX$108,MATCH($B$5,'CC15'!$D$8:$D$108,0),FALSE))))))))))))))))</f>
        <v>1728.7774285714286</v>
      </c>
      <c r="AM55" s="119">
        <f>IF($B$4='Liste Conventions -&gt;'!$B$2,HLOOKUP(AM$49,'CC1'!$F$8:$CX$108,MATCH($B$5,'CC1'!$D$8:$D$108,0),FALSE),IF($B$4='Liste Conventions -&gt;'!$B$3,HLOOKUP(AM$49,'CC2'!$F$8:$CX$108,MATCH($B$5,'CC2'!$D$8:$D$108,0),FALSE),IF($B$4='Liste Conventions -&gt;'!$B$4,HLOOKUP(AM$49,'CC3'!$F$8:$CX$108,MATCH($B$5,'CC3'!$D$8:$D$108,0),FALSE),IF($B$4='Liste Conventions -&gt;'!$B$5,HLOOKUP(AM$49,'CC4'!$F$8:$CX$108,MATCH($B$5,'CC4'!$D$8:$D$108,0),FALSE),IF($B$4='Liste Conventions -&gt;'!$B$6,HLOOKUP(AM$49,'CC5'!$F$8:$CX$108,MATCH($B$5,'CC5'!$D$8:$D$108,0),FALSE),IF($B$4='Liste Conventions -&gt;'!$B$7,HLOOKUP(AM$49,'CC6'!$F$8:$CX$108,MATCH($B$5,'CC6'!$D$8:$D$108,0),FALSE),IF($B$4='Liste Conventions -&gt;'!$B$8,HLOOKUP(AM$49,'CC7'!$F$8:$CX$108,MATCH($B$5,'CC7'!$D$8:$D$108,0),FALSE),IF($B$4='Liste Conventions -&gt;'!$B$9,HLOOKUP(AM$49,'CC8'!$F$8:$CX$108,MATCH($B$5,'CC8'!$D$8:$D$108,0),FALSE),IF($B$4='Liste Conventions -&gt;'!$B$10,HLOOKUP(AM$49,'CC9'!$F$8:$CX$108,MATCH($B$5,'CC9'!$D$8:$D$108,0),FALSE),IF($B$4='Liste Conventions -&gt;'!$B$11,HLOOKUP(AM$49,'CC10'!$F$8:$CX$108,MATCH($B$5,'CC10'!$D$8:$D$108,0),FALSE),IF($B$4='Liste Conventions -&gt;'!$B$12,HLOOKUP(AM$49,'CC11'!$F$8:$CX$108,MATCH($B$5,'CC11'!$D$8:$D$108,0),FALSE),IF($B$4='Liste Conventions -&gt;'!$B$13,HLOOKUP(AM$49,'CC12'!$F$8:$CX$108,MATCH($B$5,'CC12'!$D$8:$D$108,0),FALSE),IF($B$4='Liste Conventions -&gt;'!$B$14,HLOOKUP(AM$49,'CC13'!$F$8:$CX$108,MATCH($B$5,'CC13'!$D$8:$D$108,0),FALSE),IF($B$4='Liste Conventions -&gt;'!$B$15,HLOOKUP(AM$49,'CC14'!$F$8:$CX$108,MATCH($B$5,'CC14'!$D$8:$D$108,0),FALSE),IF($B$4='Liste Conventions -&gt;'!$B$16,HLOOKUP(AM$49,'CC15'!$F$8:$CX$108,MATCH($B$5,'CC15'!$D$8:$D$108,0),FALSE))))))))))))))))</f>
        <v>1728.7774285714286</v>
      </c>
      <c r="AN55" s="119">
        <f>IF($B$4='Liste Conventions -&gt;'!$B$2,HLOOKUP(AN$49,'CC1'!$F$8:$CX$108,MATCH($B$5,'CC1'!$D$8:$D$108,0),FALSE),IF($B$4='Liste Conventions -&gt;'!$B$3,HLOOKUP(AN$49,'CC2'!$F$8:$CX$108,MATCH($B$5,'CC2'!$D$8:$D$108,0),FALSE),IF($B$4='Liste Conventions -&gt;'!$B$4,HLOOKUP(AN$49,'CC3'!$F$8:$CX$108,MATCH($B$5,'CC3'!$D$8:$D$108,0),FALSE),IF($B$4='Liste Conventions -&gt;'!$B$5,HLOOKUP(AN$49,'CC4'!$F$8:$CX$108,MATCH($B$5,'CC4'!$D$8:$D$108,0),FALSE),IF($B$4='Liste Conventions -&gt;'!$B$6,HLOOKUP(AN$49,'CC5'!$F$8:$CX$108,MATCH($B$5,'CC5'!$D$8:$D$108,0),FALSE),IF($B$4='Liste Conventions -&gt;'!$B$7,HLOOKUP(AN$49,'CC6'!$F$8:$CX$108,MATCH($B$5,'CC6'!$D$8:$D$108,0),FALSE),IF($B$4='Liste Conventions -&gt;'!$B$8,HLOOKUP(AN$49,'CC7'!$F$8:$CX$108,MATCH($B$5,'CC7'!$D$8:$D$108,0),FALSE),IF($B$4='Liste Conventions -&gt;'!$B$9,HLOOKUP(AN$49,'CC8'!$F$8:$CX$108,MATCH($B$5,'CC8'!$D$8:$D$108,0),FALSE),IF($B$4='Liste Conventions -&gt;'!$B$10,HLOOKUP(AN$49,'CC9'!$F$8:$CX$108,MATCH($B$5,'CC9'!$D$8:$D$108,0),FALSE),IF($B$4='Liste Conventions -&gt;'!$B$11,HLOOKUP(AN$49,'CC10'!$F$8:$CX$108,MATCH($B$5,'CC10'!$D$8:$D$108,0),FALSE),IF($B$4='Liste Conventions -&gt;'!$B$12,HLOOKUP(AN$49,'CC11'!$F$8:$CX$108,MATCH($B$5,'CC11'!$D$8:$D$108,0),FALSE),IF($B$4='Liste Conventions -&gt;'!$B$13,HLOOKUP(AN$49,'CC12'!$F$8:$CX$108,MATCH($B$5,'CC12'!$D$8:$D$108,0),FALSE),IF($B$4='Liste Conventions -&gt;'!$B$14,HLOOKUP(AN$49,'CC13'!$F$8:$CX$108,MATCH($B$5,'CC13'!$D$8:$D$108,0),FALSE),IF($B$4='Liste Conventions -&gt;'!$B$15,HLOOKUP(AN$49,'CC14'!$F$8:$CX$108,MATCH($B$5,'CC14'!$D$8:$D$108,0),FALSE),IF($B$4='Liste Conventions -&gt;'!$B$16,HLOOKUP(AN$49,'CC15'!$F$8:$CX$108,MATCH($B$5,'CC15'!$D$8:$D$108,0),FALSE))))))))))))))))</f>
        <v>1728.7774285714286</v>
      </c>
      <c r="AO55" s="119">
        <f>IF($B$4='Liste Conventions -&gt;'!$B$2,HLOOKUP(AO$49,'CC1'!$F$8:$CX$108,MATCH($B$5,'CC1'!$D$8:$D$108,0),FALSE),IF($B$4='Liste Conventions -&gt;'!$B$3,HLOOKUP(AO$49,'CC2'!$F$8:$CX$108,MATCH($B$5,'CC2'!$D$8:$D$108,0),FALSE),IF($B$4='Liste Conventions -&gt;'!$B$4,HLOOKUP(AO$49,'CC3'!$F$8:$CX$108,MATCH($B$5,'CC3'!$D$8:$D$108,0),FALSE),IF($B$4='Liste Conventions -&gt;'!$B$5,HLOOKUP(AO$49,'CC4'!$F$8:$CX$108,MATCH($B$5,'CC4'!$D$8:$D$108,0),FALSE),IF($B$4='Liste Conventions -&gt;'!$B$6,HLOOKUP(AO$49,'CC5'!$F$8:$CX$108,MATCH($B$5,'CC5'!$D$8:$D$108,0),FALSE),IF($B$4='Liste Conventions -&gt;'!$B$7,HLOOKUP(AO$49,'CC6'!$F$8:$CX$108,MATCH($B$5,'CC6'!$D$8:$D$108,0),FALSE),IF($B$4='Liste Conventions -&gt;'!$B$8,HLOOKUP(AO$49,'CC7'!$F$8:$CX$108,MATCH($B$5,'CC7'!$D$8:$D$108,0),FALSE),IF($B$4='Liste Conventions -&gt;'!$B$9,HLOOKUP(AO$49,'CC8'!$F$8:$CX$108,MATCH($B$5,'CC8'!$D$8:$D$108,0),FALSE),IF($B$4='Liste Conventions -&gt;'!$B$10,HLOOKUP(AO$49,'CC9'!$F$8:$CX$108,MATCH($B$5,'CC9'!$D$8:$D$108,0),FALSE),IF($B$4='Liste Conventions -&gt;'!$B$11,HLOOKUP(AO$49,'CC10'!$F$8:$CX$108,MATCH($B$5,'CC10'!$D$8:$D$108,0),FALSE),IF($B$4='Liste Conventions -&gt;'!$B$12,HLOOKUP(AO$49,'CC11'!$F$8:$CX$108,MATCH($B$5,'CC11'!$D$8:$D$108,0),FALSE),IF($B$4='Liste Conventions -&gt;'!$B$13,HLOOKUP(AO$49,'CC12'!$F$8:$CX$108,MATCH($B$5,'CC12'!$D$8:$D$108,0),FALSE),IF($B$4='Liste Conventions -&gt;'!$B$14,HLOOKUP(AO$49,'CC13'!$F$8:$CX$108,MATCH($B$5,'CC13'!$D$8:$D$108,0),FALSE),IF($B$4='Liste Conventions -&gt;'!$B$15,HLOOKUP(AO$49,'CC14'!$F$8:$CX$108,MATCH($B$5,'CC14'!$D$8:$D$108,0),FALSE),IF($B$4='Liste Conventions -&gt;'!$B$16,HLOOKUP(AO$49,'CC15'!$F$8:$CX$108,MATCH($B$5,'CC15'!$D$8:$D$108,0),FALSE))))))))))))))))</f>
        <v>1728.7774285714286</v>
      </c>
      <c r="AP55" s="119">
        <f>IF($B$4='Liste Conventions -&gt;'!$B$2,HLOOKUP(AP$49,'CC1'!$F$8:$CX$108,MATCH($B$5,'CC1'!$D$8:$D$108,0),FALSE),IF($B$4='Liste Conventions -&gt;'!$B$3,HLOOKUP(AP$49,'CC2'!$F$8:$CX$108,MATCH($B$5,'CC2'!$D$8:$D$108,0),FALSE),IF($B$4='Liste Conventions -&gt;'!$B$4,HLOOKUP(AP$49,'CC3'!$F$8:$CX$108,MATCH($B$5,'CC3'!$D$8:$D$108,0),FALSE),IF($B$4='Liste Conventions -&gt;'!$B$5,HLOOKUP(AP$49,'CC4'!$F$8:$CX$108,MATCH($B$5,'CC4'!$D$8:$D$108,0),FALSE),IF($B$4='Liste Conventions -&gt;'!$B$6,HLOOKUP(AP$49,'CC5'!$F$8:$CX$108,MATCH($B$5,'CC5'!$D$8:$D$108,0),FALSE),IF($B$4='Liste Conventions -&gt;'!$B$7,HLOOKUP(AP$49,'CC6'!$F$8:$CX$108,MATCH($B$5,'CC6'!$D$8:$D$108,0),FALSE),IF($B$4='Liste Conventions -&gt;'!$B$8,HLOOKUP(AP$49,'CC7'!$F$8:$CX$108,MATCH($B$5,'CC7'!$D$8:$D$108,0),FALSE),IF($B$4='Liste Conventions -&gt;'!$B$9,HLOOKUP(AP$49,'CC8'!$F$8:$CX$108,MATCH($B$5,'CC8'!$D$8:$D$108,0),FALSE),IF($B$4='Liste Conventions -&gt;'!$B$10,HLOOKUP(AP$49,'CC9'!$F$8:$CX$108,MATCH($B$5,'CC9'!$D$8:$D$108,0),FALSE),IF($B$4='Liste Conventions -&gt;'!$B$11,HLOOKUP(AP$49,'CC10'!$F$8:$CX$108,MATCH($B$5,'CC10'!$D$8:$D$108,0),FALSE),IF($B$4='Liste Conventions -&gt;'!$B$12,HLOOKUP(AP$49,'CC11'!$F$8:$CX$108,MATCH($B$5,'CC11'!$D$8:$D$108,0),FALSE),IF($B$4='Liste Conventions -&gt;'!$B$13,HLOOKUP(AP$49,'CC12'!$F$8:$CX$108,MATCH($B$5,'CC12'!$D$8:$D$108,0),FALSE),IF($B$4='Liste Conventions -&gt;'!$B$14,HLOOKUP(AP$49,'CC13'!$F$8:$CX$108,MATCH($B$5,'CC13'!$D$8:$D$108,0),FALSE),IF($B$4='Liste Conventions -&gt;'!$B$15,HLOOKUP(AP$49,'CC14'!$F$8:$CX$108,MATCH($B$5,'CC14'!$D$8:$D$108,0),FALSE),IF($B$4='Liste Conventions -&gt;'!$B$16,HLOOKUP(AP$49,'CC15'!$F$8:$CX$108,MATCH($B$5,'CC15'!$D$8:$D$108,0),FALSE))))))))))))))))</f>
        <v>1728.7774285714286</v>
      </c>
      <c r="AQ55" s="120">
        <f>IF($B$4='Liste Conventions -&gt;'!$B$2,HLOOKUP(AQ$49,'CC1'!$F$8:$CX$108,MATCH($B$5,'CC1'!$D$8:$D$108,0),FALSE),IF($B$4='Liste Conventions -&gt;'!$B$3,HLOOKUP(AQ$49,'CC2'!$F$8:$CX$108,MATCH($B$5,'CC2'!$D$8:$D$108,0),FALSE),IF($B$4='Liste Conventions -&gt;'!$B$4,HLOOKUP(AQ$49,'CC3'!$F$8:$CX$108,MATCH($B$5,'CC3'!$D$8:$D$108,0),FALSE),IF($B$4='Liste Conventions -&gt;'!$B$5,HLOOKUP(AQ$49,'CC4'!$F$8:$CX$108,MATCH($B$5,'CC4'!$D$8:$D$108,0),FALSE),IF($B$4='Liste Conventions -&gt;'!$B$6,HLOOKUP(AQ$49,'CC5'!$F$8:$CX$108,MATCH($B$5,'CC5'!$D$8:$D$108,0),FALSE),IF($B$4='Liste Conventions -&gt;'!$B$7,HLOOKUP(AQ$49,'CC6'!$F$8:$CX$108,MATCH($B$5,'CC6'!$D$8:$D$108,0),FALSE),IF($B$4='Liste Conventions -&gt;'!$B$8,HLOOKUP(AQ$49,'CC7'!$F$8:$CX$108,MATCH($B$5,'CC7'!$D$8:$D$108,0),FALSE),IF($B$4='Liste Conventions -&gt;'!$B$9,HLOOKUP(AQ$49,'CC8'!$F$8:$CX$108,MATCH($B$5,'CC8'!$D$8:$D$108,0),FALSE),IF($B$4='Liste Conventions -&gt;'!$B$10,HLOOKUP(AQ$49,'CC9'!$F$8:$CX$108,MATCH($B$5,'CC9'!$D$8:$D$108,0),FALSE),IF($B$4='Liste Conventions -&gt;'!$B$11,HLOOKUP(AQ$49,'CC10'!$F$8:$CX$108,MATCH($B$5,'CC10'!$D$8:$D$108,0),FALSE),IF($B$4='Liste Conventions -&gt;'!$B$12,HLOOKUP(AQ$49,'CC11'!$F$8:$CX$108,MATCH($B$5,'CC11'!$D$8:$D$108,0),FALSE),IF($B$4='Liste Conventions -&gt;'!$B$13,HLOOKUP(AQ$49,'CC12'!$F$8:$CX$108,MATCH($B$5,'CC12'!$D$8:$D$108,0),FALSE),IF($B$4='Liste Conventions -&gt;'!$B$14,HLOOKUP(AQ$49,'CC13'!$F$8:$CX$108,MATCH($B$5,'CC13'!$D$8:$D$108,0),FALSE),IF($B$4='Liste Conventions -&gt;'!$B$15,HLOOKUP(AQ$49,'CC14'!$F$8:$CX$108,MATCH($B$5,'CC14'!$D$8:$D$108,0),FALSE),IF($B$4='Liste Conventions -&gt;'!$B$16,HLOOKUP(AQ$49,'CC15'!$F$8:$CX$108,MATCH($B$5,'CC15'!$D$8:$D$108,0),FALSE))))))))))))))))</f>
        <v>1728.7774285714286</v>
      </c>
      <c r="AR55" s="120">
        <f>IF($B$4='Liste Conventions -&gt;'!$B$2,HLOOKUP(AR$49,'CC1'!$F$8:$CX$108,MATCH($B$5,'CC1'!$D$8:$D$108,0),FALSE),IF($B$4='Liste Conventions -&gt;'!$B$3,HLOOKUP(AR$49,'CC2'!$F$8:$CX$108,MATCH($B$5,'CC2'!$D$8:$D$108,0),FALSE),IF($B$4='Liste Conventions -&gt;'!$B$4,HLOOKUP(AR$49,'CC3'!$F$8:$CX$108,MATCH($B$5,'CC3'!$D$8:$D$108,0),FALSE),IF($B$4='Liste Conventions -&gt;'!$B$5,HLOOKUP(AR$49,'CC4'!$F$8:$CX$108,MATCH($B$5,'CC4'!$D$8:$D$108,0),FALSE),IF($B$4='Liste Conventions -&gt;'!$B$6,HLOOKUP(AR$49,'CC5'!$F$8:$CX$108,MATCH($B$5,'CC5'!$D$8:$D$108,0),FALSE),IF($B$4='Liste Conventions -&gt;'!$B$7,HLOOKUP(AR$49,'CC6'!$F$8:$CX$108,MATCH($B$5,'CC6'!$D$8:$D$108,0),FALSE),IF($B$4='Liste Conventions -&gt;'!$B$8,HLOOKUP(AR$49,'CC7'!$F$8:$CX$108,MATCH($B$5,'CC7'!$D$8:$D$108,0),FALSE),IF($B$4='Liste Conventions -&gt;'!$B$9,HLOOKUP(AR$49,'CC8'!$F$8:$CX$108,MATCH($B$5,'CC8'!$D$8:$D$108,0),FALSE),IF($B$4='Liste Conventions -&gt;'!$B$10,HLOOKUP(AR$49,'CC9'!$F$8:$CX$108,MATCH($B$5,'CC9'!$D$8:$D$108,0),FALSE),IF($B$4='Liste Conventions -&gt;'!$B$11,HLOOKUP(AR$49,'CC10'!$F$8:$CX$108,MATCH($B$5,'CC10'!$D$8:$D$108,0),FALSE),IF($B$4='Liste Conventions -&gt;'!$B$12,HLOOKUP(AR$49,'CC11'!$F$8:$CX$108,MATCH($B$5,'CC11'!$D$8:$D$108,0),FALSE),IF($B$4='Liste Conventions -&gt;'!$B$13,HLOOKUP(AR$49,'CC12'!$F$8:$CX$108,MATCH($B$5,'CC12'!$D$8:$D$108,0),FALSE),IF($B$4='Liste Conventions -&gt;'!$B$14,HLOOKUP(AR$49,'CC13'!$F$8:$CX$108,MATCH($B$5,'CC13'!$D$8:$D$108,0),FALSE),IF($B$4='Liste Conventions -&gt;'!$B$15,HLOOKUP(AR$49,'CC14'!$F$8:$CX$108,MATCH($B$5,'CC14'!$D$8:$D$108,0),FALSE),IF($B$4='Liste Conventions -&gt;'!$B$16,HLOOKUP(AR$49,'CC15'!$F$8:$CX$108,MATCH($B$5,'CC15'!$D$8:$D$108,0),FALSE))))))))))))))))</f>
        <v>1728.7774285714286</v>
      </c>
      <c r="AS55" s="120">
        <f>IF($B$4='Liste Conventions -&gt;'!$B$2,HLOOKUP(AS$49,'CC1'!$F$8:$CX$108,MATCH($B$5,'CC1'!$D$8:$D$108,0),FALSE),IF($B$4='Liste Conventions -&gt;'!$B$3,HLOOKUP(AS$49,'CC2'!$F$8:$CX$108,MATCH($B$5,'CC2'!$D$8:$D$108,0),FALSE),IF($B$4='Liste Conventions -&gt;'!$B$4,HLOOKUP(AS$49,'CC3'!$F$8:$CX$108,MATCH($B$5,'CC3'!$D$8:$D$108,0),FALSE),IF($B$4='Liste Conventions -&gt;'!$B$5,HLOOKUP(AS$49,'CC4'!$F$8:$CX$108,MATCH($B$5,'CC4'!$D$8:$D$108,0),FALSE),IF($B$4='Liste Conventions -&gt;'!$B$6,HLOOKUP(AS$49,'CC5'!$F$8:$CX$108,MATCH($B$5,'CC5'!$D$8:$D$108,0),FALSE),IF($B$4='Liste Conventions -&gt;'!$B$7,HLOOKUP(AS$49,'CC6'!$F$8:$CX$108,MATCH($B$5,'CC6'!$D$8:$D$108,0),FALSE),IF($B$4='Liste Conventions -&gt;'!$B$8,HLOOKUP(AS$49,'CC7'!$F$8:$CX$108,MATCH($B$5,'CC7'!$D$8:$D$108,0),FALSE),IF($B$4='Liste Conventions -&gt;'!$B$9,HLOOKUP(AS$49,'CC8'!$F$8:$CX$108,MATCH($B$5,'CC8'!$D$8:$D$108,0),FALSE),IF($B$4='Liste Conventions -&gt;'!$B$10,HLOOKUP(AS$49,'CC9'!$F$8:$CX$108,MATCH($B$5,'CC9'!$D$8:$D$108,0),FALSE),IF($B$4='Liste Conventions -&gt;'!$B$11,HLOOKUP(AS$49,'CC10'!$F$8:$CX$108,MATCH($B$5,'CC10'!$D$8:$D$108,0),FALSE),IF($B$4='Liste Conventions -&gt;'!$B$12,HLOOKUP(AS$49,'CC11'!$F$8:$CX$108,MATCH($B$5,'CC11'!$D$8:$D$108,0),FALSE),IF($B$4='Liste Conventions -&gt;'!$B$13,HLOOKUP(AS$49,'CC12'!$F$8:$CX$108,MATCH($B$5,'CC12'!$D$8:$D$108,0),FALSE),IF($B$4='Liste Conventions -&gt;'!$B$14,HLOOKUP(AS$49,'CC13'!$F$8:$CX$108,MATCH($B$5,'CC13'!$D$8:$D$108,0),FALSE),IF($B$4='Liste Conventions -&gt;'!$B$15,HLOOKUP(AS$49,'CC14'!$F$8:$CX$108,MATCH($B$5,'CC14'!$D$8:$D$108,0),FALSE),IF($B$4='Liste Conventions -&gt;'!$B$16,HLOOKUP(AS$49,'CC15'!$F$8:$CX$108,MATCH($B$5,'CC15'!$D$8:$D$108,0),FALSE))))))))))))))))</f>
        <v>1728.7774285714286</v>
      </c>
      <c r="AT55" s="120">
        <f>IF($B$4='Liste Conventions -&gt;'!$B$2,HLOOKUP(AT$49,'CC1'!$F$8:$CX$108,MATCH($B$5,'CC1'!$D$8:$D$108,0),FALSE),IF($B$4='Liste Conventions -&gt;'!$B$3,HLOOKUP(AT$49,'CC2'!$F$8:$CX$108,MATCH($B$5,'CC2'!$D$8:$D$108,0),FALSE),IF($B$4='Liste Conventions -&gt;'!$B$4,HLOOKUP(AT$49,'CC3'!$F$8:$CX$108,MATCH($B$5,'CC3'!$D$8:$D$108,0),FALSE),IF($B$4='Liste Conventions -&gt;'!$B$5,HLOOKUP(AT$49,'CC4'!$F$8:$CX$108,MATCH($B$5,'CC4'!$D$8:$D$108,0),FALSE),IF($B$4='Liste Conventions -&gt;'!$B$6,HLOOKUP(AT$49,'CC5'!$F$8:$CX$108,MATCH($B$5,'CC5'!$D$8:$D$108,0),FALSE),IF($B$4='Liste Conventions -&gt;'!$B$7,HLOOKUP(AT$49,'CC6'!$F$8:$CX$108,MATCH($B$5,'CC6'!$D$8:$D$108,0),FALSE),IF($B$4='Liste Conventions -&gt;'!$B$8,HLOOKUP(AT$49,'CC7'!$F$8:$CX$108,MATCH($B$5,'CC7'!$D$8:$D$108,0),FALSE),IF($B$4='Liste Conventions -&gt;'!$B$9,HLOOKUP(AT$49,'CC8'!$F$8:$CX$108,MATCH($B$5,'CC8'!$D$8:$D$108,0),FALSE),IF($B$4='Liste Conventions -&gt;'!$B$10,HLOOKUP(AT$49,'CC9'!$F$8:$CX$108,MATCH($B$5,'CC9'!$D$8:$D$108,0),FALSE),IF($B$4='Liste Conventions -&gt;'!$B$11,HLOOKUP(AT$49,'CC10'!$F$8:$CX$108,MATCH($B$5,'CC10'!$D$8:$D$108,0),FALSE),IF($B$4='Liste Conventions -&gt;'!$B$12,HLOOKUP(AT$49,'CC11'!$F$8:$CX$108,MATCH($B$5,'CC11'!$D$8:$D$108,0),FALSE),IF($B$4='Liste Conventions -&gt;'!$B$13,HLOOKUP(AT$49,'CC12'!$F$8:$CX$108,MATCH($B$5,'CC12'!$D$8:$D$108,0),FALSE),IF($B$4='Liste Conventions -&gt;'!$B$14,HLOOKUP(AT$49,'CC13'!$F$8:$CX$108,MATCH($B$5,'CC13'!$D$8:$D$108,0),FALSE),IF($B$4='Liste Conventions -&gt;'!$B$15,HLOOKUP(AT$49,'CC14'!$F$8:$CX$108,MATCH($B$5,'CC14'!$D$8:$D$108,0),FALSE),IF($B$4='Liste Conventions -&gt;'!$B$16,HLOOKUP(AT$49,'CC15'!$F$8:$CX$108,MATCH($B$5,'CC15'!$D$8:$D$108,0),FALSE))))))))))))))))</f>
        <v>2011.32</v>
      </c>
      <c r="AU55" s="120">
        <f>IF($B$4='Liste Conventions -&gt;'!$B$2,HLOOKUP(AU$49,'CC1'!$F$8:$CX$108,MATCH($B$5,'CC1'!$D$8:$D$108,0),FALSE),IF($B$4='Liste Conventions -&gt;'!$B$3,HLOOKUP(AU$49,'CC2'!$F$8:$CX$108,MATCH($B$5,'CC2'!$D$8:$D$108,0),FALSE),IF($B$4='Liste Conventions -&gt;'!$B$4,HLOOKUP(AU$49,'CC3'!$F$8:$CX$108,MATCH($B$5,'CC3'!$D$8:$D$108,0),FALSE),IF($B$4='Liste Conventions -&gt;'!$B$5,HLOOKUP(AU$49,'CC4'!$F$8:$CX$108,MATCH($B$5,'CC4'!$D$8:$D$108,0),FALSE),IF($B$4='Liste Conventions -&gt;'!$B$6,HLOOKUP(AU$49,'CC5'!$F$8:$CX$108,MATCH($B$5,'CC5'!$D$8:$D$108,0),FALSE),IF($B$4='Liste Conventions -&gt;'!$B$7,HLOOKUP(AU$49,'CC6'!$F$8:$CX$108,MATCH($B$5,'CC6'!$D$8:$D$108,0),FALSE),IF($B$4='Liste Conventions -&gt;'!$B$8,HLOOKUP(AU$49,'CC7'!$F$8:$CX$108,MATCH($B$5,'CC7'!$D$8:$D$108,0),FALSE),IF($B$4='Liste Conventions -&gt;'!$B$9,HLOOKUP(AU$49,'CC8'!$F$8:$CX$108,MATCH($B$5,'CC8'!$D$8:$D$108,0),FALSE),IF($B$4='Liste Conventions -&gt;'!$B$10,HLOOKUP(AU$49,'CC9'!$F$8:$CX$108,MATCH($B$5,'CC9'!$D$8:$D$108,0),FALSE),IF($B$4='Liste Conventions -&gt;'!$B$11,HLOOKUP(AU$49,'CC10'!$F$8:$CX$108,MATCH($B$5,'CC10'!$D$8:$D$108,0),FALSE),IF($B$4='Liste Conventions -&gt;'!$B$12,HLOOKUP(AU$49,'CC11'!$F$8:$CX$108,MATCH($B$5,'CC11'!$D$8:$D$108,0),FALSE),IF($B$4='Liste Conventions -&gt;'!$B$13,HLOOKUP(AU$49,'CC12'!$F$8:$CX$108,MATCH($B$5,'CC12'!$D$8:$D$108,0),FALSE),IF($B$4='Liste Conventions -&gt;'!$B$14,HLOOKUP(AU$49,'CC13'!$F$8:$CX$108,MATCH($B$5,'CC13'!$D$8:$D$108,0),FALSE),IF($B$4='Liste Conventions -&gt;'!$B$15,HLOOKUP(AU$49,'CC14'!$F$8:$CX$108,MATCH($B$5,'CC14'!$D$8:$D$108,0),FALSE),IF($B$4='Liste Conventions -&gt;'!$B$16,HLOOKUP(AU$49,'CC15'!$F$8:$CX$108,MATCH($B$5,'CC15'!$D$8:$D$108,0),FALSE))))))))))))))))</f>
        <v>2011.32</v>
      </c>
      <c r="AV55" s="120">
        <f>IF($B$4='Liste Conventions -&gt;'!$B$2,HLOOKUP(AV$49,'CC1'!$F$8:$CX$108,MATCH($B$5,'CC1'!$D$8:$D$108,0),FALSE),IF($B$4='Liste Conventions -&gt;'!$B$3,HLOOKUP(AV$49,'CC2'!$F$8:$CX$108,MATCH($B$5,'CC2'!$D$8:$D$108,0),FALSE),IF($B$4='Liste Conventions -&gt;'!$B$4,HLOOKUP(AV$49,'CC3'!$F$8:$CX$108,MATCH($B$5,'CC3'!$D$8:$D$108,0),FALSE),IF($B$4='Liste Conventions -&gt;'!$B$5,HLOOKUP(AV$49,'CC4'!$F$8:$CX$108,MATCH($B$5,'CC4'!$D$8:$D$108,0),FALSE),IF($B$4='Liste Conventions -&gt;'!$B$6,HLOOKUP(AV$49,'CC5'!$F$8:$CX$108,MATCH($B$5,'CC5'!$D$8:$D$108,0),FALSE),IF($B$4='Liste Conventions -&gt;'!$B$7,HLOOKUP(AV$49,'CC6'!$F$8:$CX$108,MATCH($B$5,'CC6'!$D$8:$D$108,0),FALSE),IF($B$4='Liste Conventions -&gt;'!$B$8,HLOOKUP(AV$49,'CC7'!$F$8:$CX$108,MATCH($B$5,'CC7'!$D$8:$D$108,0),FALSE),IF($B$4='Liste Conventions -&gt;'!$B$9,HLOOKUP(AV$49,'CC8'!$F$8:$CX$108,MATCH($B$5,'CC8'!$D$8:$D$108,0),FALSE),IF($B$4='Liste Conventions -&gt;'!$B$10,HLOOKUP(AV$49,'CC9'!$F$8:$CX$108,MATCH($B$5,'CC9'!$D$8:$D$108,0),FALSE),IF($B$4='Liste Conventions -&gt;'!$B$11,HLOOKUP(AV$49,'CC10'!$F$8:$CX$108,MATCH($B$5,'CC10'!$D$8:$D$108,0),FALSE),IF($B$4='Liste Conventions -&gt;'!$B$12,HLOOKUP(AV$49,'CC11'!$F$8:$CX$108,MATCH($B$5,'CC11'!$D$8:$D$108,0),FALSE),IF($B$4='Liste Conventions -&gt;'!$B$13,HLOOKUP(AV$49,'CC12'!$F$8:$CX$108,MATCH($B$5,'CC12'!$D$8:$D$108,0),FALSE),IF($B$4='Liste Conventions -&gt;'!$B$14,HLOOKUP(AV$49,'CC13'!$F$8:$CX$108,MATCH($B$5,'CC13'!$D$8:$D$108,0),FALSE),IF($B$4='Liste Conventions -&gt;'!$B$15,HLOOKUP(AV$49,'CC14'!$F$8:$CX$108,MATCH($B$5,'CC14'!$D$8:$D$108,0),FALSE),IF($B$4='Liste Conventions -&gt;'!$B$16,HLOOKUP(AV$49,'CC15'!$F$8:$CX$108,MATCH($B$5,'CC15'!$D$8:$D$108,0),FALSE))))))))))))))))</f>
        <v>2011.32</v>
      </c>
      <c r="AW55" s="120">
        <f>IF($B$4='Liste Conventions -&gt;'!$B$2,HLOOKUP(AW$49,'CC1'!$F$8:$CX$108,MATCH($B$5,'CC1'!$D$8:$D$108,0),FALSE),IF($B$4='Liste Conventions -&gt;'!$B$3,HLOOKUP(AW$49,'CC2'!$F$8:$CX$108,MATCH($B$5,'CC2'!$D$8:$D$108,0),FALSE),IF($B$4='Liste Conventions -&gt;'!$B$4,HLOOKUP(AW$49,'CC3'!$F$8:$CX$108,MATCH($B$5,'CC3'!$D$8:$D$108,0),FALSE),IF($B$4='Liste Conventions -&gt;'!$B$5,HLOOKUP(AW$49,'CC4'!$F$8:$CX$108,MATCH($B$5,'CC4'!$D$8:$D$108,0),FALSE),IF($B$4='Liste Conventions -&gt;'!$B$6,HLOOKUP(AW$49,'CC5'!$F$8:$CX$108,MATCH($B$5,'CC5'!$D$8:$D$108,0),FALSE),IF($B$4='Liste Conventions -&gt;'!$B$7,HLOOKUP(AW$49,'CC6'!$F$8:$CX$108,MATCH($B$5,'CC6'!$D$8:$D$108,0),FALSE),IF($B$4='Liste Conventions -&gt;'!$B$8,HLOOKUP(AW$49,'CC7'!$F$8:$CX$108,MATCH($B$5,'CC7'!$D$8:$D$108,0),FALSE),IF($B$4='Liste Conventions -&gt;'!$B$9,HLOOKUP(AW$49,'CC8'!$F$8:$CX$108,MATCH($B$5,'CC8'!$D$8:$D$108,0),FALSE),IF($B$4='Liste Conventions -&gt;'!$B$10,HLOOKUP(AW$49,'CC9'!$F$8:$CX$108,MATCH($B$5,'CC9'!$D$8:$D$108,0),FALSE),IF($B$4='Liste Conventions -&gt;'!$B$11,HLOOKUP(AW$49,'CC10'!$F$8:$CX$108,MATCH($B$5,'CC10'!$D$8:$D$108,0),FALSE),IF($B$4='Liste Conventions -&gt;'!$B$12,HLOOKUP(AW$49,'CC11'!$F$8:$CX$108,MATCH($B$5,'CC11'!$D$8:$D$108,0),FALSE),IF($B$4='Liste Conventions -&gt;'!$B$13,HLOOKUP(AW$49,'CC12'!$F$8:$CX$108,MATCH($B$5,'CC12'!$D$8:$D$108,0),FALSE),IF($B$4='Liste Conventions -&gt;'!$B$14,HLOOKUP(AW$49,'CC13'!$F$8:$CX$108,MATCH($B$5,'CC13'!$D$8:$D$108,0),FALSE),IF($B$4='Liste Conventions -&gt;'!$B$15,HLOOKUP(AW$49,'CC14'!$F$8:$CX$108,MATCH($B$5,'CC14'!$D$8:$D$108,0),FALSE),IF($B$4='Liste Conventions -&gt;'!$B$16,HLOOKUP(AW$49,'CC15'!$F$8:$CX$108,MATCH($B$5,'CC15'!$D$8:$D$108,0),FALSE))))))))))))))))</f>
        <v>2011.32</v>
      </c>
      <c r="AX55" s="120">
        <f>IF($B$4='Liste Conventions -&gt;'!$B$2,HLOOKUP(AX$49,'CC1'!$F$8:$CX$108,MATCH($B$5,'CC1'!$D$8:$D$108,0),FALSE),IF($B$4='Liste Conventions -&gt;'!$B$3,HLOOKUP(AX$49,'CC2'!$F$8:$CX$108,MATCH($B$5,'CC2'!$D$8:$D$108,0),FALSE),IF($B$4='Liste Conventions -&gt;'!$B$4,HLOOKUP(AX$49,'CC3'!$F$8:$CX$108,MATCH($B$5,'CC3'!$D$8:$D$108,0),FALSE),IF($B$4='Liste Conventions -&gt;'!$B$5,HLOOKUP(AX$49,'CC4'!$F$8:$CX$108,MATCH($B$5,'CC4'!$D$8:$D$108,0),FALSE),IF($B$4='Liste Conventions -&gt;'!$B$6,HLOOKUP(AX$49,'CC5'!$F$8:$CX$108,MATCH($B$5,'CC5'!$D$8:$D$108,0),FALSE),IF($B$4='Liste Conventions -&gt;'!$B$7,HLOOKUP(AX$49,'CC6'!$F$8:$CX$108,MATCH($B$5,'CC6'!$D$8:$D$108,0),FALSE),IF($B$4='Liste Conventions -&gt;'!$B$8,HLOOKUP(AX$49,'CC7'!$F$8:$CX$108,MATCH($B$5,'CC7'!$D$8:$D$108,0),FALSE),IF($B$4='Liste Conventions -&gt;'!$B$9,HLOOKUP(AX$49,'CC8'!$F$8:$CX$108,MATCH($B$5,'CC8'!$D$8:$D$108,0),FALSE),IF($B$4='Liste Conventions -&gt;'!$B$10,HLOOKUP(AX$49,'CC9'!$F$8:$CX$108,MATCH($B$5,'CC9'!$D$8:$D$108,0),FALSE),IF($B$4='Liste Conventions -&gt;'!$B$11,HLOOKUP(AX$49,'CC10'!$F$8:$CX$108,MATCH($B$5,'CC10'!$D$8:$D$108,0),FALSE),IF($B$4='Liste Conventions -&gt;'!$B$12,HLOOKUP(AX$49,'CC11'!$F$8:$CX$108,MATCH($B$5,'CC11'!$D$8:$D$108,0),FALSE),IF($B$4='Liste Conventions -&gt;'!$B$13,HLOOKUP(AX$49,'CC12'!$F$8:$CX$108,MATCH($B$5,'CC12'!$D$8:$D$108,0),FALSE),IF($B$4='Liste Conventions -&gt;'!$B$14,HLOOKUP(AX$49,'CC13'!$F$8:$CX$108,MATCH($B$5,'CC13'!$D$8:$D$108,0),FALSE),IF($B$4='Liste Conventions -&gt;'!$B$15,HLOOKUP(AX$49,'CC14'!$F$8:$CX$108,MATCH($B$5,'CC14'!$D$8:$D$108,0),FALSE),IF($B$4='Liste Conventions -&gt;'!$B$16,HLOOKUP(AX$49,'CC15'!$F$8:$CX$108,MATCH($B$5,'CC15'!$D$8:$D$108,0),FALSE))))))))))))))))</f>
        <v>2011.32</v>
      </c>
      <c r="AY55" s="120">
        <f>IF($B$4='Liste Conventions -&gt;'!$B$2,HLOOKUP(AY$49,'CC1'!$F$8:$CX$108,MATCH($B$5,'CC1'!$D$8:$D$108,0),FALSE),IF($B$4='Liste Conventions -&gt;'!$B$3,HLOOKUP(AY$49,'CC2'!$F$8:$CX$108,MATCH($B$5,'CC2'!$D$8:$D$108,0),FALSE),IF($B$4='Liste Conventions -&gt;'!$B$4,HLOOKUP(AY$49,'CC3'!$F$8:$CX$108,MATCH($B$5,'CC3'!$D$8:$D$108,0),FALSE),IF($B$4='Liste Conventions -&gt;'!$B$5,HLOOKUP(AY$49,'CC4'!$F$8:$CX$108,MATCH($B$5,'CC4'!$D$8:$D$108,0),FALSE),IF($B$4='Liste Conventions -&gt;'!$B$6,HLOOKUP(AY$49,'CC5'!$F$8:$CX$108,MATCH($B$5,'CC5'!$D$8:$D$108,0),FALSE),IF($B$4='Liste Conventions -&gt;'!$B$7,HLOOKUP(AY$49,'CC6'!$F$8:$CX$108,MATCH($B$5,'CC6'!$D$8:$D$108,0),FALSE),IF($B$4='Liste Conventions -&gt;'!$B$8,HLOOKUP(AY$49,'CC7'!$F$8:$CX$108,MATCH($B$5,'CC7'!$D$8:$D$108,0),FALSE),IF($B$4='Liste Conventions -&gt;'!$B$9,HLOOKUP(AY$49,'CC8'!$F$8:$CX$108,MATCH($B$5,'CC8'!$D$8:$D$108,0),FALSE),IF($B$4='Liste Conventions -&gt;'!$B$10,HLOOKUP(AY$49,'CC9'!$F$8:$CX$108,MATCH($B$5,'CC9'!$D$8:$D$108,0),FALSE),IF($B$4='Liste Conventions -&gt;'!$B$11,HLOOKUP(AY$49,'CC10'!$F$8:$CX$108,MATCH($B$5,'CC10'!$D$8:$D$108,0),FALSE),IF($B$4='Liste Conventions -&gt;'!$B$12,HLOOKUP(AY$49,'CC11'!$F$8:$CX$108,MATCH($B$5,'CC11'!$D$8:$D$108,0),FALSE),IF($B$4='Liste Conventions -&gt;'!$B$13,HLOOKUP(AY$49,'CC12'!$F$8:$CX$108,MATCH($B$5,'CC12'!$D$8:$D$108,0),FALSE),IF($B$4='Liste Conventions -&gt;'!$B$14,HLOOKUP(AY$49,'CC13'!$F$8:$CX$108,MATCH($B$5,'CC13'!$D$8:$D$108,0),FALSE),IF($B$4='Liste Conventions -&gt;'!$B$15,HLOOKUP(AY$49,'CC14'!$F$8:$CX$108,MATCH($B$5,'CC14'!$D$8:$D$108,0),FALSE),IF($B$4='Liste Conventions -&gt;'!$B$16,HLOOKUP(AY$49,'CC15'!$F$8:$CX$108,MATCH($B$5,'CC15'!$D$8:$D$108,0),FALSE))))))))))))))))</f>
        <v>2011.32</v>
      </c>
      <c r="AZ55" s="120">
        <f>IF($B$4='Liste Conventions -&gt;'!$B$2,HLOOKUP(AZ$49,'CC1'!$F$8:$CX$108,MATCH($B$5,'CC1'!$D$8:$D$108,0),FALSE),IF($B$4='Liste Conventions -&gt;'!$B$3,HLOOKUP(AZ$49,'CC2'!$F$8:$CX$108,MATCH($B$5,'CC2'!$D$8:$D$108,0),FALSE),IF($B$4='Liste Conventions -&gt;'!$B$4,HLOOKUP(AZ$49,'CC3'!$F$8:$CX$108,MATCH($B$5,'CC3'!$D$8:$D$108,0),FALSE),IF($B$4='Liste Conventions -&gt;'!$B$5,HLOOKUP(AZ$49,'CC4'!$F$8:$CX$108,MATCH($B$5,'CC4'!$D$8:$D$108,0),FALSE),IF($B$4='Liste Conventions -&gt;'!$B$6,HLOOKUP(AZ$49,'CC5'!$F$8:$CX$108,MATCH($B$5,'CC5'!$D$8:$D$108,0),FALSE),IF($B$4='Liste Conventions -&gt;'!$B$7,HLOOKUP(AZ$49,'CC6'!$F$8:$CX$108,MATCH($B$5,'CC6'!$D$8:$D$108,0),FALSE),IF($B$4='Liste Conventions -&gt;'!$B$8,HLOOKUP(AZ$49,'CC7'!$F$8:$CX$108,MATCH($B$5,'CC7'!$D$8:$D$108,0),FALSE),IF($B$4='Liste Conventions -&gt;'!$B$9,HLOOKUP(AZ$49,'CC8'!$F$8:$CX$108,MATCH($B$5,'CC8'!$D$8:$D$108,0),FALSE),IF($B$4='Liste Conventions -&gt;'!$B$10,HLOOKUP(AZ$49,'CC9'!$F$8:$CX$108,MATCH($B$5,'CC9'!$D$8:$D$108,0),FALSE),IF($B$4='Liste Conventions -&gt;'!$B$11,HLOOKUP(AZ$49,'CC10'!$F$8:$CX$108,MATCH($B$5,'CC10'!$D$8:$D$108,0),FALSE),IF($B$4='Liste Conventions -&gt;'!$B$12,HLOOKUP(AZ$49,'CC11'!$F$8:$CX$108,MATCH($B$5,'CC11'!$D$8:$D$108,0),FALSE),IF($B$4='Liste Conventions -&gt;'!$B$13,HLOOKUP(AZ$49,'CC12'!$F$8:$CX$108,MATCH($B$5,'CC12'!$D$8:$D$108,0),FALSE),IF($B$4='Liste Conventions -&gt;'!$B$14,HLOOKUP(AZ$49,'CC13'!$F$8:$CX$108,MATCH($B$5,'CC13'!$D$8:$D$108,0),FALSE),IF($B$4='Liste Conventions -&gt;'!$B$15,HLOOKUP(AZ$49,'CC14'!$F$8:$CX$108,MATCH($B$5,'CC14'!$D$8:$D$108,0),FALSE),IF($B$4='Liste Conventions -&gt;'!$B$16,HLOOKUP(AZ$49,'CC15'!$F$8:$CX$108,MATCH($B$5,'CC15'!$D$8:$D$108,0),FALSE))))))))))))))))</f>
        <v>2011.32</v>
      </c>
      <c r="BA55" s="120">
        <f>IF($B$4='Liste Conventions -&gt;'!$B$2,HLOOKUP(BA$49,'CC1'!$F$8:$CX$108,MATCH($B$5,'CC1'!$D$8:$D$108,0),FALSE),IF($B$4='Liste Conventions -&gt;'!$B$3,HLOOKUP(BA$49,'CC2'!$F$8:$CX$108,MATCH($B$5,'CC2'!$D$8:$D$108,0),FALSE),IF($B$4='Liste Conventions -&gt;'!$B$4,HLOOKUP(BA$49,'CC3'!$F$8:$CX$108,MATCH($B$5,'CC3'!$D$8:$D$108,0),FALSE),IF($B$4='Liste Conventions -&gt;'!$B$5,HLOOKUP(BA$49,'CC4'!$F$8:$CX$108,MATCH($B$5,'CC4'!$D$8:$D$108,0),FALSE),IF($B$4='Liste Conventions -&gt;'!$B$6,HLOOKUP(BA$49,'CC5'!$F$8:$CX$108,MATCH($B$5,'CC5'!$D$8:$D$108,0),FALSE),IF($B$4='Liste Conventions -&gt;'!$B$7,HLOOKUP(BA$49,'CC6'!$F$8:$CX$108,MATCH($B$5,'CC6'!$D$8:$D$108,0),FALSE),IF($B$4='Liste Conventions -&gt;'!$B$8,HLOOKUP(BA$49,'CC7'!$F$8:$CX$108,MATCH($B$5,'CC7'!$D$8:$D$108,0),FALSE),IF($B$4='Liste Conventions -&gt;'!$B$9,HLOOKUP(BA$49,'CC8'!$F$8:$CX$108,MATCH($B$5,'CC8'!$D$8:$D$108,0),FALSE),IF($B$4='Liste Conventions -&gt;'!$B$10,HLOOKUP(BA$49,'CC9'!$F$8:$CX$108,MATCH($B$5,'CC9'!$D$8:$D$108,0),FALSE),IF($B$4='Liste Conventions -&gt;'!$B$11,HLOOKUP(BA$49,'CC10'!$F$8:$CX$108,MATCH($B$5,'CC10'!$D$8:$D$108,0),FALSE),IF($B$4='Liste Conventions -&gt;'!$B$12,HLOOKUP(BA$49,'CC11'!$F$8:$CX$108,MATCH($B$5,'CC11'!$D$8:$D$108,0),FALSE),IF($B$4='Liste Conventions -&gt;'!$B$13,HLOOKUP(BA$49,'CC12'!$F$8:$CX$108,MATCH($B$5,'CC12'!$D$8:$D$108,0),FALSE),IF($B$4='Liste Conventions -&gt;'!$B$14,HLOOKUP(BA$49,'CC13'!$F$8:$CX$108,MATCH($B$5,'CC13'!$D$8:$D$108,0),FALSE),IF($B$4='Liste Conventions -&gt;'!$B$15,HLOOKUP(BA$49,'CC14'!$F$8:$CX$108,MATCH($B$5,'CC14'!$D$8:$D$108,0),FALSE),IF($B$4='Liste Conventions -&gt;'!$B$16,HLOOKUP(BA$49,'CC15'!$F$8:$CX$108,MATCH($B$5,'CC15'!$D$8:$D$108,0),FALSE))))))))))))))))</f>
        <v>2011.32</v>
      </c>
      <c r="BB55" s="120">
        <f>IF($B$4='Liste Conventions -&gt;'!$B$2,HLOOKUP(BB$49,'CC1'!$F$8:$CX$108,MATCH($B$5,'CC1'!$D$8:$D$108,0),FALSE),IF($B$4='Liste Conventions -&gt;'!$B$3,HLOOKUP(BB$49,'CC2'!$F$8:$CX$108,MATCH($B$5,'CC2'!$D$8:$D$108,0),FALSE),IF($B$4='Liste Conventions -&gt;'!$B$4,HLOOKUP(BB$49,'CC3'!$F$8:$CX$108,MATCH($B$5,'CC3'!$D$8:$D$108,0),FALSE),IF($B$4='Liste Conventions -&gt;'!$B$5,HLOOKUP(BB$49,'CC4'!$F$8:$CX$108,MATCH($B$5,'CC4'!$D$8:$D$108,0),FALSE),IF($B$4='Liste Conventions -&gt;'!$B$6,HLOOKUP(BB$49,'CC5'!$F$8:$CX$108,MATCH($B$5,'CC5'!$D$8:$D$108,0),FALSE),IF($B$4='Liste Conventions -&gt;'!$B$7,HLOOKUP(BB$49,'CC6'!$F$8:$CX$108,MATCH($B$5,'CC6'!$D$8:$D$108,0),FALSE),IF($B$4='Liste Conventions -&gt;'!$B$8,HLOOKUP(BB$49,'CC7'!$F$8:$CX$108,MATCH($B$5,'CC7'!$D$8:$D$108,0),FALSE),IF($B$4='Liste Conventions -&gt;'!$B$9,HLOOKUP(BB$49,'CC8'!$F$8:$CX$108,MATCH($B$5,'CC8'!$D$8:$D$108,0),FALSE),IF($B$4='Liste Conventions -&gt;'!$B$10,HLOOKUP(BB$49,'CC9'!$F$8:$CX$108,MATCH($B$5,'CC9'!$D$8:$D$108,0),FALSE),IF($B$4='Liste Conventions -&gt;'!$B$11,HLOOKUP(BB$49,'CC10'!$F$8:$CX$108,MATCH($B$5,'CC10'!$D$8:$D$108,0),FALSE),IF($B$4='Liste Conventions -&gt;'!$B$12,HLOOKUP(BB$49,'CC11'!$F$8:$CX$108,MATCH($B$5,'CC11'!$D$8:$D$108,0),FALSE),IF($B$4='Liste Conventions -&gt;'!$B$13,HLOOKUP(BB$49,'CC12'!$F$8:$CX$108,MATCH($B$5,'CC12'!$D$8:$D$108,0),FALSE),IF($B$4='Liste Conventions -&gt;'!$B$14,HLOOKUP(BB$49,'CC13'!$F$8:$CX$108,MATCH($B$5,'CC13'!$D$8:$D$108,0),FALSE),IF($B$4='Liste Conventions -&gt;'!$B$15,HLOOKUP(BB$49,'CC14'!$F$8:$CX$108,MATCH($B$5,'CC14'!$D$8:$D$108,0),FALSE),IF($B$4='Liste Conventions -&gt;'!$B$16,HLOOKUP(BB$49,'CC15'!$F$8:$CX$108,MATCH($B$5,'CC15'!$D$8:$D$108,0),FALSE))))))))))))))))</f>
        <v>2011.32</v>
      </c>
      <c r="BC55" s="121">
        <f>IF($B$4='Liste Conventions -&gt;'!$B$2,HLOOKUP(BC$49,'CC1'!$F$8:$CX$108,MATCH($B$5,'CC1'!$D$8:$D$108,0),FALSE),IF($B$4='Liste Conventions -&gt;'!$B$3,HLOOKUP(BC$49,'CC2'!$F$8:$CX$108,MATCH($B$5,'CC2'!$D$8:$D$108,0),FALSE),IF($B$4='Liste Conventions -&gt;'!$B$4,HLOOKUP(BC$49,'CC3'!$F$8:$CX$108,MATCH($B$5,'CC3'!$D$8:$D$108,0),FALSE),IF($B$4='Liste Conventions -&gt;'!$B$5,HLOOKUP(BC$49,'CC4'!$F$8:$CX$108,MATCH($B$5,'CC4'!$D$8:$D$108,0),FALSE),IF($B$4='Liste Conventions -&gt;'!$B$6,HLOOKUP(BC$49,'CC5'!$F$8:$CX$108,MATCH($B$5,'CC5'!$D$8:$D$108,0),FALSE),IF($B$4='Liste Conventions -&gt;'!$B$7,HLOOKUP(BC$49,'CC6'!$F$8:$CX$108,MATCH($B$5,'CC6'!$D$8:$D$108,0),FALSE),IF($B$4='Liste Conventions -&gt;'!$B$8,HLOOKUP(BC$49,'CC7'!$F$8:$CX$108,MATCH($B$5,'CC7'!$D$8:$D$108,0),FALSE),IF($B$4='Liste Conventions -&gt;'!$B$9,HLOOKUP(BC$49,'CC8'!$F$8:$CX$108,MATCH($B$5,'CC8'!$D$8:$D$108,0),FALSE),IF($B$4='Liste Conventions -&gt;'!$B$10,HLOOKUP(BC$49,'CC9'!$F$8:$CX$108,MATCH($B$5,'CC9'!$D$8:$D$108,0),FALSE),IF($B$4='Liste Conventions -&gt;'!$B$11,HLOOKUP(BC$49,'CC10'!$F$8:$CX$108,MATCH($B$5,'CC10'!$D$8:$D$108,0),FALSE),IF($B$4='Liste Conventions -&gt;'!$B$12,HLOOKUP(BC$49,'CC11'!$F$8:$CX$108,MATCH($B$5,'CC11'!$D$8:$D$108,0),FALSE),IF($B$4='Liste Conventions -&gt;'!$B$13,HLOOKUP(BC$49,'CC12'!$F$8:$CX$108,MATCH($B$5,'CC12'!$D$8:$D$108,0),FALSE),IF($B$4='Liste Conventions -&gt;'!$B$14,HLOOKUP(BC$49,'CC13'!$F$8:$CX$108,MATCH($B$5,'CC13'!$D$8:$D$108,0),FALSE),IF($B$4='Liste Conventions -&gt;'!$B$15,HLOOKUP(BC$49,'CC14'!$F$8:$CX$108,MATCH($B$5,'CC14'!$D$8:$D$108,0),FALSE),IF($B$4='Liste Conventions -&gt;'!$B$16,HLOOKUP(BC$49,'CC15'!$F$8:$CX$108,MATCH($B$5,'CC15'!$D$8:$D$108,0),FALSE))))))))))))))))</f>
        <v>2011.32</v>
      </c>
      <c r="BD55" s="121">
        <f>IF($B$4='Liste Conventions -&gt;'!$B$2,HLOOKUP(BD$49,'CC1'!$F$8:$CX$108,MATCH($B$5,'CC1'!$D$8:$D$108,0),FALSE),IF($B$4='Liste Conventions -&gt;'!$B$3,HLOOKUP(BD$49,'CC2'!$F$8:$CX$108,MATCH($B$5,'CC2'!$D$8:$D$108,0),FALSE),IF($B$4='Liste Conventions -&gt;'!$B$4,HLOOKUP(BD$49,'CC3'!$F$8:$CX$108,MATCH($B$5,'CC3'!$D$8:$D$108,0),FALSE),IF($B$4='Liste Conventions -&gt;'!$B$5,HLOOKUP(BD$49,'CC4'!$F$8:$CX$108,MATCH($B$5,'CC4'!$D$8:$D$108,0),FALSE),IF($B$4='Liste Conventions -&gt;'!$B$6,HLOOKUP(BD$49,'CC5'!$F$8:$CX$108,MATCH($B$5,'CC5'!$D$8:$D$108,0),FALSE),IF($B$4='Liste Conventions -&gt;'!$B$7,HLOOKUP(BD$49,'CC6'!$F$8:$CX$108,MATCH($B$5,'CC6'!$D$8:$D$108,0),FALSE),IF($B$4='Liste Conventions -&gt;'!$B$8,HLOOKUP(BD$49,'CC7'!$F$8:$CX$108,MATCH($B$5,'CC7'!$D$8:$D$108,0),FALSE),IF($B$4='Liste Conventions -&gt;'!$B$9,HLOOKUP(BD$49,'CC8'!$F$8:$CX$108,MATCH($B$5,'CC8'!$D$8:$D$108,0),FALSE),IF($B$4='Liste Conventions -&gt;'!$B$10,HLOOKUP(BD$49,'CC9'!$F$8:$CX$108,MATCH($B$5,'CC9'!$D$8:$D$108,0),FALSE),IF($B$4='Liste Conventions -&gt;'!$B$11,HLOOKUP(BD$49,'CC10'!$F$8:$CX$108,MATCH($B$5,'CC10'!$D$8:$D$108,0),FALSE),IF($B$4='Liste Conventions -&gt;'!$B$12,HLOOKUP(BD$49,'CC11'!$F$8:$CX$108,MATCH($B$5,'CC11'!$D$8:$D$108,0),FALSE),IF($B$4='Liste Conventions -&gt;'!$B$13,HLOOKUP(BD$49,'CC12'!$F$8:$CX$108,MATCH($B$5,'CC12'!$D$8:$D$108,0),FALSE),IF($B$4='Liste Conventions -&gt;'!$B$14,HLOOKUP(BD$49,'CC13'!$F$8:$CX$108,MATCH($B$5,'CC13'!$D$8:$D$108,0),FALSE),IF($B$4='Liste Conventions -&gt;'!$B$15,HLOOKUP(BD$49,'CC14'!$F$8:$CX$108,MATCH($B$5,'CC14'!$D$8:$D$108,0),FALSE),IF($B$4='Liste Conventions -&gt;'!$B$16,HLOOKUP(BD$49,'CC15'!$F$8:$CX$108,MATCH($B$5,'CC15'!$D$8:$D$108,0),FALSE))))))))))))))))</f>
        <v>2011.32</v>
      </c>
      <c r="BE55" s="121">
        <f>IF($B$4='Liste Conventions -&gt;'!$B$2,HLOOKUP(BE$49,'CC1'!$F$8:$CX$108,MATCH($B$5,'CC1'!$D$8:$D$108,0),FALSE),IF($B$4='Liste Conventions -&gt;'!$B$3,HLOOKUP(BE$49,'CC2'!$F$8:$CX$108,MATCH($B$5,'CC2'!$D$8:$D$108,0),FALSE),IF($B$4='Liste Conventions -&gt;'!$B$4,HLOOKUP(BE$49,'CC3'!$F$8:$CX$108,MATCH($B$5,'CC3'!$D$8:$D$108,0),FALSE),IF($B$4='Liste Conventions -&gt;'!$B$5,HLOOKUP(BE$49,'CC4'!$F$8:$CX$108,MATCH($B$5,'CC4'!$D$8:$D$108,0),FALSE),IF($B$4='Liste Conventions -&gt;'!$B$6,HLOOKUP(BE$49,'CC5'!$F$8:$CX$108,MATCH($B$5,'CC5'!$D$8:$D$108,0),FALSE),IF($B$4='Liste Conventions -&gt;'!$B$7,HLOOKUP(BE$49,'CC6'!$F$8:$CX$108,MATCH($B$5,'CC6'!$D$8:$D$108,0),FALSE),IF($B$4='Liste Conventions -&gt;'!$B$8,HLOOKUP(BE$49,'CC7'!$F$8:$CX$108,MATCH($B$5,'CC7'!$D$8:$D$108,0),FALSE),IF($B$4='Liste Conventions -&gt;'!$B$9,HLOOKUP(BE$49,'CC8'!$F$8:$CX$108,MATCH($B$5,'CC8'!$D$8:$D$108,0),FALSE),IF($B$4='Liste Conventions -&gt;'!$B$10,HLOOKUP(BE$49,'CC9'!$F$8:$CX$108,MATCH($B$5,'CC9'!$D$8:$D$108,0),FALSE),IF($B$4='Liste Conventions -&gt;'!$B$11,HLOOKUP(BE$49,'CC10'!$F$8:$CX$108,MATCH($B$5,'CC10'!$D$8:$D$108,0),FALSE),IF($B$4='Liste Conventions -&gt;'!$B$12,HLOOKUP(BE$49,'CC11'!$F$8:$CX$108,MATCH($B$5,'CC11'!$D$8:$D$108,0),FALSE),IF($B$4='Liste Conventions -&gt;'!$B$13,HLOOKUP(BE$49,'CC12'!$F$8:$CX$108,MATCH($B$5,'CC12'!$D$8:$D$108,0),FALSE),IF($B$4='Liste Conventions -&gt;'!$B$14,HLOOKUP(BE$49,'CC13'!$F$8:$CX$108,MATCH($B$5,'CC13'!$D$8:$D$108,0),FALSE),IF($B$4='Liste Conventions -&gt;'!$B$15,HLOOKUP(BE$49,'CC14'!$F$8:$CX$108,MATCH($B$5,'CC14'!$D$8:$D$108,0),FALSE),IF($B$4='Liste Conventions -&gt;'!$B$16,HLOOKUP(BE$49,'CC15'!$F$8:$CX$108,MATCH($B$5,'CC15'!$D$8:$D$108,0),FALSE))))))))))))))))</f>
        <v>2011.32</v>
      </c>
      <c r="BF55" s="121">
        <f>IF($B$4='Liste Conventions -&gt;'!$B$2,HLOOKUP(BF$49,'CC1'!$F$8:$CX$108,MATCH($B$5,'CC1'!$D$8:$D$108,0),FALSE),IF($B$4='Liste Conventions -&gt;'!$B$3,HLOOKUP(BF$49,'CC2'!$F$8:$CX$108,MATCH($B$5,'CC2'!$D$8:$D$108,0),FALSE),IF($B$4='Liste Conventions -&gt;'!$B$4,HLOOKUP(BF$49,'CC3'!$F$8:$CX$108,MATCH($B$5,'CC3'!$D$8:$D$108,0),FALSE),IF($B$4='Liste Conventions -&gt;'!$B$5,HLOOKUP(BF$49,'CC4'!$F$8:$CX$108,MATCH($B$5,'CC4'!$D$8:$D$108,0),FALSE),IF($B$4='Liste Conventions -&gt;'!$B$6,HLOOKUP(BF$49,'CC5'!$F$8:$CX$108,MATCH($B$5,'CC5'!$D$8:$D$108,0),FALSE),IF($B$4='Liste Conventions -&gt;'!$B$7,HLOOKUP(BF$49,'CC6'!$F$8:$CX$108,MATCH($B$5,'CC6'!$D$8:$D$108,0),FALSE),IF($B$4='Liste Conventions -&gt;'!$B$8,HLOOKUP(BF$49,'CC7'!$F$8:$CX$108,MATCH($B$5,'CC7'!$D$8:$D$108,0),FALSE),IF($B$4='Liste Conventions -&gt;'!$B$9,HLOOKUP(BF$49,'CC8'!$F$8:$CX$108,MATCH($B$5,'CC8'!$D$8:$D$108,0),FALSE),IF($B$4='Liste Conventions -&gt;'!$B$10,HLOOKUP(BF$49,'CC9'!$F$8:$CX$108,MATCH($B$5,'CC9'!$D$8:$D$108,0),FALSE),IF($B$4='Liste Conventions -&gt;'!$B$11,HLOOKUP(BF$49,'CC10'!$F$8:$CX$108,MATCH($B$5,'CC10'!$D$8:$D$108,0),FALSE),IF($B$4='Liste Conventions -&gt;'!$B$12,HLOOKUP(BF$49,'CC11'!$F$8:$CX$108,MATCH($B$5,'CC11'!$D$8:$D$108,0),FALSE),IF($B$4='Liste Conventions -&gt;'!$B$13,HLOOKUP(BF$49,'CC12'!$F$8:$CX$108,MATCH($B$5,'CC12'!$D$8:$D$108,0),FALSE),IF($B$4='Liste Conventions -&gt;'!$B$14,HLOOKUP(BF$49,'CC13'!$F$8:$CX$108,MATCH($B$5,'CC13'!$D$8:$D$108,0),FALSE),IF($B$4='Liste Conventions -&gt;'!$B$15,HLOOKUP(BF$49,'CC14'!$F$8:$CX$108,MATCH($B$5,'CC14'!$D$8:$D$108,0),FALSE),IF($B$4='Liste Conventions -&gt;'!$B$16,HLOOKUP(BF$49,'CC15'!$F$8:$CX$108,MATCH($B$5,'CC15'!$D$8:$D$108,0),FALSE))))))))))))))))</f>
        <v>2011.32</v>
      </c>
      <c r="BG55" s="121">
        <f>IF($B$4='Liste Conventions -&gt;'!$B$2,HLOOKUP(BG$49,'CC1'!$F$8:$CX$108,MATCH($B$5,'CC1'!$D$8:$D$108,0),FALSE),IF($B$4='Liste Conventions -&gt;'!$B$3,HLOOKUP(BG$49,'CC2'!$F$8:$CX$108,MATCH($B$5,'CC2'!$D$8:$D$108,0),FALSE),IF($B$4='Liste Conventions -&gt;'!$B$4,HLOOKUP(BG$49,'CC3'!$F$8:$CX$108,MATCH($B$5,'CC3'!$D$8:$D$108,0),FALSE),IF($B$4='Liste Conventions -&gt;'!$B$5,HLOOKUP(BG$49,'CC4'!$F$8:$CX$108,MATCH($B$5,'CC4'!$D$8:$D$108,0),FALSE),IF($B$4='Liste Conventions -&gt;'!$B$6,HLOOKUP(BG$49,'CC5'!$F$8:$CX$108,MATCH($B$5,'CC5'!$D$8:$D$108,0),FALSE),IF($B$4='Liste Conventions -&gt;'!$B$7,HLOOKUP(BG$49,'CC6'!$F$8:$CX$108,MATCH($B$5,'CC6'!$D$8:$D$108,0),FALSE),IF($B$4='Liste Conventions -&gt;'!$B$8,HLOOKUP(BG$49,'CC7'!$F$8:$CX$108,MATCH($B$5,'CC7'!$D$8:$D$108,0),FALSE),IF($B$4='Liste Conventions -&gt;'!$B$9,HLOOKUP(BG$49,'CC8'!$F$8:$CX$108,MATCH($B$5,'CC8'!$D$8:$D$108,0),FALSE),IF($B$4='Liste Conventions -&gt;'!$B$10,HLOOKUP(BG$49,'CC9'!$F$8:$CX$108,MATCH($B$5,'CC9'!$D$8:$D$108,0),FALSE),IF($B$4='Liste Conventions -&gt;'!$B$11,HLOOKUP(BG$49,'CC10'!$F$8:$CX$108,MATCH($B$5,'CC10'!$D$8:$D$108,0),FALSE),IF($B$4='Liste Conventions -&gt;'!$B$12,HLOOKUP(BG$49,'CC11'!$F$8:$CX$108,MATCH($B$5,'CC11'!$D$8:$D$108,0),FALSE),IF($B$4='Liste Conventions -&gt;'!$B$13,HLOOKUP(BG$49,'CC12'!$F$8:$CX$108,MATCH($B$5,'CC12'!$D$8:$D$108,0),FALSE),IF($B$4='Liste Conventions -&gt;'!$B$14,HLOOKUP(BG$49,'CC13'!$F$8:$CX$108,MATCH($B$5,'CC13'!$D$8:$D$108,0),FALSE),IF($B$4='Liste Conventions -&gt;'!$B$15,HLOOKUP(BG$49,'CC14'!$F$8:$CX$108,MATCH($B$5,'CC14'!$D$8:$D$108,0),FALSE),IF($B$4='Liste Conventions -&gt;'!$B$16,HLOOKUP(BG$49,'CC15'!$F$8:$CX$108,MATCH($B$5,'CC15'!$D$8:$D$108,0),FALSE))))))))))))))))</f>
        <v>2116.674857142857</v>
      </c>
      <c r="BH55" s="121">
        <f>IF($B$4='Liste Conventions -&gt;'!$B$2,HLOOKUP(BH$49,'CC1'!$F$8:$CX$108,MATCH($B$5,'CC1'!$D$8:$D$108,0),FALSE),IF($B$4='Liste Conventions -&gt;'!$B$3,HLOOKUP(BH$49,'CC2'!$F$8:$CX$108,MATCH($B$5,'CC2'!$D$8:$D$108,0),FALSE),IF($B$4='Liste Conventions -&gt;'!$B$4,HLOOKUP(BH$49,'CC3'!$F$8:$CX$108,MATCH($B$5,'CC3'!$D$8:$D$108,0),FALSE),IF($B$4='Liste Conventions -&gt;'!$B$5,HLOOKUP(BH$49,'CC4'!$F$8:$CX$108,MATCH($B$5,'CC4'!$D$8:$D$108,0),FALSE),IF($B$4='Liste Conventions -&gt;'!$B$6,HLOOKUP(BH$49,'CC5'!$F$8:$CX$108,MATCH($B$5,'CC5'!$D$8:$D$108,0),FALSE),IF($B$4='Liste Conventions -&gt;'!$B$7,HLOOKUP(BH$49,'CC6'!$F$8:$CX$108,MATCH($B$5,'CC6'!$D$8:$D$108,0),FALSE),IF($B$4='Liste Conventions -&gt;'!$B$8,HLOOKUP(BH$49,'CC7'!$F$8:$CX$108,MATCH($B$5,'CC7'!$D$8:$D$108,0),FALSE),IF($B$4='Liste Conventions -&gt;'!$B$9,HLOOKUP(BH$49,'CC8'!$F$8:$CX$108,MATCH($B$5,'CC8'!$D$8:$D$108,0),FALSE),IF($B$4='Liste Conventions -&gt;'!$B$10,HLOOKUP(BH$49,'CC9'!$F$8:$CX$108,MATCH($B$5,'CC9'!$D$8:$D$108,0),FALSE),IF($B$4='Liste Conventions -&gt;'!$B$11,HLOOKUP(BH$49,'CC10'!$F$8:$CX$108,MATCH($B$5,'CC10'!$D$8:$D$108,0),FALSE),IF($B$4='Liste Conventions -&gt;'!$B$12,HLOOKUP(BH$49,'CC11'!$F$8:$CX$108,MATCH($B$5,'CC11'!$D$8:$D$108,0),FALSE),IF($B$4='Liste Conventions -&gt;'!$B$13,HLOOKUP(BH$49,'CC12'!$F$8:$CX$108,MATCH($B$5,'CC12'!$D$8:$D$108,0),FALSE),IF($B$4='Liste Conventions -&gt;'!$B$14,HLOOKUP(BH$49,'CC13'!$F$8:$CX$108,MATCH($B$5,'CC13'!$D$8:$D$108,0),FALSE),IF($B$4='Liste Conventions -&gt;'!$B$15,HLOOKUP(BH$49,'CC14'!$F$8:$CX$108,MATCH($B$5,'CC14'!$D$8:$D$108,0),FALSE),IF($B$4='Liste Conventions -&gt;'!$B$16,HLOOKUP(BH$49,'CC15'!$F$8:$CX$108,MATCH($B$5,'CC15'!$D$8:$D$108,0),FALSE))))))))))))))))</f>
        <v>2116.674857142857</v>
      </c>
      <c r="BI55" s="121">
        <f>IF($B$4='Liste Conventions -&gt;'!$B$2,HLOOKUP(BI$49,'CC1'!$F$8:$CX$108,MATCH($B$5,'CC1'!$D$8:$D$108,0),FALSE),IF($B$4='Liste Conventions -&gt;'!$B$3,HLOOKUP(BI$49,'CC2'!$F$8:$CX$108,MATCH($B$5,'CC2'!$D$8:$D$108,0),FALSE),IF($B$4='Liste Conventions -&gt;'!$B$4,HLOOKUP(BI$49,'CC3'!$F$8:$CX$108,MATCH($B$5,'CC3'!$D$8:$D$108,0),FALSE),IF($B$4='Liste Conventions -&gt;'!$B$5,HLOOKUP(BI$49,'CC4'!$F$8:$CX$108,MATCH($B$5,'CC4'!$D$8:$D$108,0),FALSE),IF($B$4='Liste Conventions -&gt;'!$B$6,HLOOKUP(BI$49,'CC5'!$F$8:$CX$108,MATCH($B$5,'CC5'!$D$8:$D$108,0),FALSE),IF($B$4='Liste Conventions -&gt;'!$B$7,HLOOKUP(BI$49,'CC6'!$F$8:$CX$108,MATCH($B$5,'CC6'!$D$8:$D$108,0),FALSE),IF($B$4='Liste Conventions -&gt;'!$B$8,HLOOKUP(BI$49,'CC7'!$F$8:$CX$108,MATCH($B$5,'CC7'!$D$8:$D$108,0),FALSE),IF($B$4='Liste Conventions -&gt;'!$B$9,HLOOKUP(BI$49,'CC8'!$F$8:$CX$108,MATCH($B$5,'CC8'!$D$8:$D$108,0),FALSE),IF($B$4='Liste Conventions -&gt;'!$B$10,HLOOKUP(BI$49,'CC9'!$F$8:$CX$108,MATCH($B$5,'CC9'!$D$8:$D$108,0),FALSE),IF($B$4='Liste Conventions -&gt;'!$B$11,HLOOKUP(BI$49,'CC10'!$F$8:$CX$108,MATCH($B$5,'CC10'!$D$8:$D$108,0),FALSE),IF($B$4='Liste Conventions -&gt;'!$B$12,HLOOKUP(BI$49,'CC11'!$F$8:$CX$108,MATCH($B$5,'CC11'!$D$8:$D$108,0),FALSE),IF($B$4='Liste Conventions -&gt;'!$B$13,HLOOKUP(BI$49,'CC12'!$F$8:$CX$108,MATCH($B$5,'CC12'!$D$8:$D$108,0),FALSE),IF($B$4='Liste Conventions -&gt;'!$B$14,HLOOKUP(BI$49,'CC13'!$F$8:$CX$108,MATCH($B$5,'CC13'!$D$8:$D$108,0),FALSE),IF($B$4='Liste Conventions -&gt;'!$B$15,HLOOKUP(BI$49,'CC14'!$F$8:$CX$108,MATCH($B$5,'CC14'!$D$8:$D$108,0),FALSE),IF($B$4='Liste Conventions -&gt;'!$B$16,HLOOKUP(BI$49,'CC15'!$F$8:$CX$108,MATCH($B$5,'CC15'!$D$8:$D$108,0),FALSE))))))))))))))))</f>
        <v>2116.674857142857</v>
      </c>
      <c r="BJ55" s="121">
        <f>IF($B$4='Liste Conventions -&gt;'!$B$2,HLOOKUP(BJ$49,'CC1'!$F$8:$CX$108,MATCH($B$5,'CC1'!$D$8:$D$108,0),FALSE),IF($B$4='Liste Conventions -&gt;'!$B$3,HLOOKUP(BJ$49,'CC2'!$F$8:$CX$108,MATCH($B$5,'CC2'!$D$8:$D$108,0),FALSE),IF($B$4='Liste Conventions -&gt;'!$B$4,HLOOKUP(BJ$49,'CC3'!$F$8:$CX$108,MATCH($B$5,'CC3'!$D$8:$D$108,0),FALSE),IF($B$4='Liste Conventions -&gt;'!$B$5,HLOOKUP(BJ$49,'CC4'!$F$8:$CX$108,MATCH($B$5,'CC4'!$D$8:$D$108,0),FALSE),IF($B$4='Liste Conventions -&gt;'!$B$6,HLOOKUP(BJ$49,'CC5'!$F$8:$CX$108,MATCH($B$5,'CC5'!$D$8:$D$108,0),FALSE),IF($B$4='Liste Conventions -&gt;'!$B$7,HLOOKUP(BJ$49,'CC6'!$F$8:$CX$108,MATCH($B$5,'CC6'!$D$8:$D$108,0),FALSE),IF($B$4='Liste Conventions -&gt;'!$B$8,HLOOKUP(BJ$49,'CC7'!$F$8:$CX$108,MATCH($B$5,'CC7'!$D$8:$D$108,0),FALSE),IF($B$4='Liste Conventions -&gt;'!$B$9,HLOOKUP(BJ$49,'CC8'!$F$8:$CX$108,MATCH($B$5,'CC8'!$D$8:$D$108,0),FALSE),IF($B$4='Liste Conventions -&gt;'!$B$10,HLOOKUP(BJ$49,'CC9'!$F$8:$CX$108,MATCH($B$5,'CC9'!$D$8:$D$108,0),FALSE),IF($B$4='Liste Conventions -&gt;'!$B$11,HLOOKUP(BJ$49,'CC10'!$F$8:$CX$108,MATCH($B$5,'CC10'!$D$8:$D$108,0),FALSE),IF($B$4='Liste Conventions -&gt;'!$B$12,HLOOKUP(BJ$49,'CC11'!$F$8:$CX$108,MATCH($B$5,'CC11'!$D$8:$D$108,0),FALSE),IF($B$4='Liste Conventions -&gt;'!$B$13,HLOOKUP(BJ$49,'CC12'!$F$8:$CX$108,MATCH($B$5,'CC12'!$D$8:$D$108,0),FALSE),IF($B$4='Liste Conventions -&gt;'!$B$14,HLOOKUP(BJ$49,'CC13'!$F$8:$CX$108,MATCH($B$5,'CC13'!$D$8:$D$108,0),FALSE),IF($B$4='Liste Conventions -&gt;'!$B$15,HLOOKUP(BJ$49,'CC14'!$F$8:$CX$108,MATCH($B$5,'CC14'!$D$8:$D$108,0),FALSE),IF($B$4='Liste Conventions -&gt;'!$B$16,HLOOKUP(BJ$49,'CC15'!$F$8:$CX$108,MATCH($B$5,'CC15'!$D$8:$D$108,0),FALSE))))))))))))))))</f>
        <v>2116.674857142857</v>
      </c>
      <c r="BK55" s="121">
        <f>IF($B$4='Liste Conventions -&gt;'!$B$2,HLOOKUP(BK$49,'CC1'!$F$8:$CX$108,MATCH($B$5,'CC1'!$D$8:$D$108,0),FALSE),IF($B$4='Liste Conventions -&gt;'!$B$3,HLOOKUP(BK$49,'CC2'!$F$8:$CX$108,MATCH($B$5,'CC2'!$D$8:$D$108,0),FALSE),IF($B$4='Liste Conventions -&gt;'!$B$4,HLOOKUP(BK$49,'CC3'!$F$8:$CX$108,MATCH($B$5,'CC3'!$D$8:$D$108,0),FALSE),IF($B$4='Liste Conventions -&gt;'!$B$5,HLOOKUP(BK$49,'CC4'!$F$8:$CX$108,MATCH($B$5,'CC4'!$D$8:$D$108,0),FALSE),IF($B$4='Liste Conventions -&gt;'!$B$6,HLOOKUP(BK$49,'CC5'!$F$8:$CX$108,MATCH($B$5,'CC5'!$D$8:$D$108,0),FALSE),IF($B$4='Liste Conventions -&gt;'!$B$7,HLOOKUP(BK$49,'CC6'!$F$8:$CX$108,MATCH($B$5,'CC6'!$D$8:$D$108,0),FALSE),IF($B$4='Liste Conventions -&gt;'!$B$8,HLOOKUP(BK$49,'CC7'!$F$8:$CX$108,MATCH($B$5,'CC7'!$D$8:$D$108,0),FALSE),IF($B$4='Liste Conventions -&gt;'!$B$9,HLOOKUP(BK$49,'CC8'!$F$8:$CX$108,MATCH($B$5,'CC8'!$D$8:$D$108,0),FALSE),IF($B$4='Liste Conventions -&gt;'!$B$10,HLOOKUP(BK$49,'CC9'!$F$8:$CX$108,MATCH($B$5,'CC9'!$D$8:$D$108,0),FALSE),IF($B$4='Liste Conventions -&gt;'!$B$11,HLOOKUP(BK$49,'CC10'!$F$8:$CX$108,MATCH($B$5,'CC10'!$D$8:$D$108,0),FALSE),IF($B$4='Liste Conventions -&gt;'!$B$12,HLOOKUP(BK$49,'CC11'!$F$8:$CX$108,MATCH($B$5,'CC11'!$D$8:$D$108,0),FALSE),IF($B$4='Liste Conventions -&gt;'!$B$13,HLOOKUP(BK$49,'CC12'!$F$8:$CX$108,MATCH($B$5,'CC12'!$D$8:$D$108,0),FALSE),IF($B$4='Liste Conventions -&gt;'!$B$14,HLOOKUP(BK$49,'CC13'!$F$8:$CX$108,MATCH($B$5,'CC13'!$D$8:$D$108,0),FALSE),IF($B$4='Liste Conventions -&gt;'!$B$15,HLOOKUP(BK$49,'CC14'!$F$8:$CX$108,MATCH($B$5,'CC14'!$D$8:$D$108,0),FALSE),IF($B$4='Liste Conventions -&gt;'!$B$16,HLOOKUP(BK$49,'CC15'!$F$8:$CX$108,MATCH($B$5,'CC15'!$D$8:$D$108,0),FALSE))))))))))))))))</f>
        <v>2116.674857142857</v>
      </c>
      <c r="BL55" s="121">
        <f>IF($B$4='Liste Conventions -&gt;'!$B$2,HLOOKUP(BL$49,'CC1'!$F$8:$CX$108,MATCH($B$5,'CC1'!$D$8:$D$108,0),FALSE),IF($B$4='Liste Conventions -&gt;'!$B$3,HLOOKUP(BL$49,'CC2'!$F$8:$CX$108,MATCH($B$5,'CC2'!$D$8:$D$108,0),FALSE),IF($B$4='Liste Conventions -&gt;'!$B$4,HLOOKUP(BL$49,'CC3'!$F$8:$CX$108,MATCH($B$5,'CC3'!$D$8:$D$108,0),FALSE),IF($B$4='Liste Conventions -&gt;'!$B$5,HLOOKUP(BL$49,'CC4'!$F$8:$CX$108,MATCH($B$5,'CC4'!$D$8:$D$108,0),FALSE),IF($B$4='Liste Conventions -&gt;'!$B$6,HLOOKUP(BL$49,'CC5'!$F$8:$CX$108,MATCH($B$5,'CC5'!$D$8:$D$108,0),FALSE),IF($B$4='Liste Conventions -&gt;'!$B$7,HLOOKUP(BL$49,'CC6'!$F$8:$CX$108,MATCH($B$5,'CC6'!$D$8:$D$108,0),FALSE),IF($B$4='Liste Conventions -&gt;'!$B$8,HLOOKUP(BL$49,'CC7'!$F$8:$CX$108,MATCH($B$5,'CC7'!$D$8:$D$108,0),FALSE),IF($B$4='Liste Conventions -&gt;'!$B$9,HLOOKUP(BL$49,'CC8'!$F$8:$CX$108,MATCH($B$5,'CC8'!$D$8:$D$108,0),FALSE),IF($B$4='Liste Conventions -&gt;'!$B$10,HLOOKUP(BL$49,'CC9'!$F$8:$CX$108,MATCH($B$5,'CC9'!$D$8:$D$108,0),FALSE),IF($B$4='Liste Conventions -&gt;'!$B$11,HLOOKUP(BL$49,'CC10'!$F$8:$CX$108,MATCH($B$5,'CC10'!$D$8:$D$108,0),FALSE),IF($B$4='Liste Conventions -&gt;'!$B$12,HLOOKUP(BL$49,'CC11'!$F$8:$CX$108,MATCH($B$5,'CC11'!$D$8:$D$108,0),FALSE),IF($B$4='Liste Conventions -&gt;'!$B$13,HLOOKUP(BL$49,'CC12'!$F$8:$CX$108,MATCH($B$5,'CC12'!$D$8:$D$108,0),FALSE),IF($B$4='Liste Conventions -&gt;'!$B$14,HLOOKUP(BL$49,'CC13'!$F$8:$CX$108,MATCH($B$5,'CC13'!$D$8:$D$108,0),FALSE),IF($B$4='Liste Conventions -&gt;'!$B$15,HLOOKUP(BL$49,'CC14'!$F$8:$CX$108,MATCH($B$5,'CC14'!$D$8:$D$108,0),FALSE),IF($B$4='Liste Conventions -&gt;'!$B$16,HLOOKUP(BL$49,'CC15'!$F$8:$CX$108,MATCH($B$5,'CC15'!$D$8:$D$108,0),FALSE))))))))))))))))</f>
        <v>2116.674857142857</v>
      </c>
      <c r="BM55" s="121">
        <f>IF($B$4='Liste Conventions -&gt;'!$B$2,HLOOKUP(BM$49,'CC1'!$F$8:$CX$108,MATCH($B$5,'CC1'!$D$8:$D$108,0),FALSE),IF($B$4='Liste Conventions -&gt;'!$B$3,HLOOKUP(BM$49,'CC2'!$F$8:$CX$108,MATCH($B$5,'CC2'!$D$8:$D$108,0),FALSE),IF($B$4='Liste Conventions -&gt;'!$B$4,HLOOKUP(BM$49,'CC3'!$F$8:$CX$108,MATCH($B$5,'CC3'!$D$8:$D$108,0),FALSE),IF($B$4='Liste Conventions -&gt;'!$B$5,HLOOKUP(BM$49,'CC4'!$F$8:$CX$108,MATCH($B$5,'CC4'!$D$8:$D$108,0),FALSE),IF($B$4='Liste Conventions -&gt;'!$B$6,HLOOKUP(BM$49,'CC5'!$F$8:$CX$108,MATCH($B$5,'CC5'!$D$8:$D$108,0),FALSE),IF($B$4='Liste Conventions -&gt;'!$B$7,HLOOKUP(BM$49,'CC6'!$F$8:$CX$108,MATCH($B$5,'CC6'!$D$8:$D$108,0),FALSE),IF($B$4='Liste Conventions -&gt;'!$B$8,HLOOKUP(BM$49,'CC7'!$F$8:$CX$108,MATCH($B$5,'CC7'!$D$8:$D$108,0),FALSE),IF($B$4='Liste Conventions -&gt;'!$B$9,HLOOKUP(BM$49,'CC8'!$F$8:$CX$108,MATCH($B$5,'CC8'!$D$8:$D$108,0),FALSE),IF($B$4='Liste Conventions -&gt;'!$B$10,HLOOKUP(BM$49,'CC9'!$F$8:$CX$108,MATCH($B$5,'CC9'!$D$8:$D$108,0),FALSE),IF($B$4='Liste Conventions -&gt;'!$B$11,HLOOKUP(BM$49,'CC10'!$F$8:$CX$108,MATCH($B$5,'CC10'!$D$8:$D$108,0),FALSE),IF($B$4='Liste Conventions -&gt;'!$B$12,HLOOKUP(BM$49,'CC11'!$F$8:$CX$108,MATCH($B$5,'CC11'!$D$8:$D$108,0),FALSE),IF($B$4='Liste Conventions -&gt;'!$B$13,HLOOKUP(BM$49,'CC12'!$F$8:$CX$108,MATCH($B$5,'CC12'!$D$8:$D$108,0),FALSE),IF($B$4='Liste Conventions -&gt;'!$B$14,HLOOKUP(BM$49,'CC13'!$F$8:$CX$108,MATCH($B$5,'CC13'!$D$8:$D$108,0),FALSE),IF($B$4='Liste Conventions -&gt;'!$B$15,HLOOKUP(BM$49,'CC14'!$F$8:$CX$108,MATCH($B$5,'CC14'!$D$8:$D$108,0),FALSE),IF($B$4='Liste Conventions -&gt;'!$B$16,HLOOKUP(BM$49,'CC15'!$F$8:$CX$108,MATCH($B$5,'CC15'!$D$8:$D$108,0),FALSE))))))))))))))))</f>
        <v>2116.674857142857</v>
      </c>
      <c r="BN55" s="121">
        <f>IF($B$4='Liste Conventions -&gt;'!$B$2,HLOOKUP(BN$49,'CC1'!$F$8:$CX$108,MATCH($B$5,'CC1'!$D$8:$D$108,0),FALSE),IF($B$4='Liste Conventions -&gt;'!$B$3,HLOOKUP(BN$49,'CC2'!$F$8:$CX$108,MATCH($B$5,'CC2'!$D$8:$D$108,0),FALSE),IF($B$4='Liste Conventions -&gt;'!$B$4,HLOOKUP(BN$49,'CC3'!$F$8:$CX$108,MATCH($B$5,'CC3'!$D$8:$D$108,0),FALSE),IF($B$4='Liste Conventions -&gt;'!$B$5,HLOOKUP(BN$49,'CC4'!$F$8:$CX$108,MATCH($B$5,'CC4'!$D$8:$D$108,0),FALSE),IF($B$4='Liste Conventions -&gt;'!$B$6,HLOOKUP(BN$49,'CC5'!$F$8:$CX$108,MATCH($B$5,'CC5'!$D$8:$D$108,0),FALSE),IF($B$4='Liste Conventions -&gt;'!$B$7,HLOOKUP(BN$49,'CC6'!$F$8:$CX$108,MATCH($B$5,'CC6'!$D$8:$D$108,0),FALSE),IF($B$4='Liste Conventions -&gt;'!$B$8,HLOOKUP(BN$49,'CC7'!$F$8:$CX$108,MATCH($B$5,'CC7'!$D$8:$D$108,0),FALSE),IF($B$4='Liste Conventions -&gt;'!$B$9,HLOOKUP(BN$49,'CC8'!$F$8:$CX$108,MATCH($B$5,'CC8'!$D$8:$D$108,0),FALSE),IF($B$4='Liste Conventions -&gt;'!$B$10,HLOOKUP(BN$49,'CC9'!$F$8:$CX$108,MATCH($B$5,'CC9'!$D$8:$D$108,0),FALSE),IF($B$4='Liste Conventions -&gt;'!$B$11,HLOOKUP(BN$49,'CC10'!$F$8:$CX$108,MATCH($B$5,'CC10'!$D$8:$D$108,0),FALSE),IF($B$4='Liste Conventions -&gt;'!$B$12,HLOOKUP(BN$49,'CC11'!$F$8:$CX$108,MATCH($B$5,'CC11'!$D$8:$D$108,0),FALSE),IF($B$4='Liste Conventions -&gt;'!$B$13,HLOOKUP(BN$49,'CC12'!$F$8:$CX$108,MATCH($B$5,'CC12'!$D$8:$D$108,0),FALSE),IF($B$4='Liste Conventions -&gt;'!$B$14,HLOOKUP(BN$49,'CC13'!$F$8:$CX$108,MATCH($B$5,'CC13'!$D$8:$D$108,0),FALSE),IF($B$4='Liste Conventions -&gt;'!$B$15,HLOOKUP(BN$49,'CC14'!$F$8:$CX$108,MATCH($B$5,'CC14'!$D$8:$D$108,0),FALSE),IF($B$4='Liste Conventions -&gt;'!$B$16,HLOOKUP(BN$49,'CC15'!$F$8:$CX$108,MATCH($B$5,'CC15'!$D$8:$D$108,0),FALSE))))))))))))))))</f>
        <v>2116.674857142857</v>
      </c>
    </row>
    <row r="56" spans="1:66" ht="10.5" x14ac:dyDescent="0.25">
      <c r="A56" s="27"/>
      <c r="B56" s="26" t="str">
        <f>IF($B$55="Salaire par Année","Salaire par mois","Salaire par année")</f>
        <v>Salaire par année</v>
      </c>
      <c r="C56" s="26"/>
      <c r="D56" s="26"/>
      <c r="E56" s="26"/>
      <c r="F56" s="156">
        <f t="shared" ref="F56" si="106">IF($B$55="Salaire par Mois",F$55*12,F55/12)</f>
        <v>20745.329142857143</v>
      </c>
      <c r="G56" s="117">
        <f t="shared" ref="G56:AL56" si="107">IF($B$55="Salaire par Mois",G$55*12,G55/12)</f>
        <v>20745.329142857143</v>
      </c>
      <c r="H56" s="117">
        <f t="shared" si="107"/>
        <v>20745.329142857143</v>
      </c>
      <c r="I56" s="117">
        <f t="shared" si="107"/>
        <v>20745.329142857143</v>
      </c>
      <c r="J56" s="117">
        <f t="shared" si="107"/>
        <v>20745.329142857143</v>
      </c>
      <c r="K56" s="117">
        <f t="shared" si="107"/>
        <v>20745.329142857143</v>
      </c>
      <c r="L56" s="117">
        <f t="shared" si="107"/>
        <v>20745.329142857143</v>
      </c>
      <c r="M56" s="117">
        <f t="shared" si="107"/>
        <v>20745.329142857143</v>
      </c>
      <c r="N56" s="117">
        <f t="shared" si="107"/>
        <v>20745.329142857143</v>
      </c>
      <c r="O56" s="117">
        <f t="shared" si="107"/>
        <v>20745.329142857143</v>
      </c>
      <c r="P56" s="117">
        <f t="shared" si="107"/>
        <v>20745.329142857143</v>
      </c>
      <c r="Q56" s="117">
        <f t="shared" si="107"/>
        <v>20745.329142857143</v>
      </c>
      <c r="R56" s="117">
        <f t="shared" si="107"/>
        <v>20745.329142857143</v>
      </c>
      <c r="S56" s="118">
        <f t="shared" si="107"/>
        <v>20745.329142857143</v>
      </c>
      <c r="T56" s="118">
        <f t="shared" si="107"/>
        <v>20745.329142857143</v>
      </c>
      <c r="U56" s="118">
        <f t="shared" si="107"/>
        <v>20745.329142857143</v>
      </c>
      <c r="V56" s="118">
        <f t="shared" si="107"/>
        <v>20745.329142857143</v>
      </c>
      <c r="W56" s="118">
        <f t="shared" si="107"/>
        <v>20745.329142857143</v>
      </c>
      <c r="X56" s="118">
        <f t="shared" si="107"/>
        <v>20745.329142857143</v>
      </c>
      <c r="Y56" s="118">
        <f t="shared" si="107"/>
        <v>20745.329142857143</v>
      </c>
      <c r="Z56" s="118">
        <f t="shared" si="107"/>
        <v>20745.329142857143</v>
      </c>
      <c r="AA56" s="118">
        <f t="shared" si="107"/>
        <v>20745.329142857143</v>
      </c>
      <c r="AB56" s="118">
        <f t="shared" si="107"/>
        <v>20745.329142857143</v>
      </c>
      <c r="AC56" s="118">
        <f t="shared" si="107"/>
        <v>20745.329142857143</v>
      </c>
      <c r="AD56" s="118">
        <f t="shared" si="107"/>
        <v>20745.329142857143</v>
      </c>
      <c r="AE56" s="119">
        <f t="shared" si="107"/>
        <v>20745.329142857143</v>
      </c>
      <c r="AF56" s="119">
        <f t="shared" si="107"/>
        <v>20745.329142857143</v>
      </c>
      <c r="AG56" s="119">
        <f t="shared" si="107"/>
        <v>20745.329142857143</v>
      </c>
      <c r="AH56" s="119">
        <f t="shared" si="107"/>
        <v>20745.329142857143</v>
      </c>
      <c r="AI56" s="119">
        <f t="shared" si="107"/>
        <v>20745.329142857143</v>
      </c>
      <c r="AJ56" s="119">
        <f t="shared" si="107"/>
        <v>20745.329142857143</v>
      </c>
      <c r="AK56" s="119">
        <f t="shared" si="107"/>
        <v>20745.329142857143</v>
      </c>
      <c r="AL56" s="119">
        <f t="shared" si="107"/>
        <v>20745.329142857143</v>
      </c>
      <c r="AM56" s="119">
        <f t="shared" ref="AM56:BN56" si="108">IF($B$55="Salaire par Mois",AM$55*12,AM55/12)</f>
        <v>20745.329142857143</v>
      </c>
      <c r="AN56" s="119">
        <f t="shared" si="108"/>
        <v>20745.329142857143</v>
      </c>
      <c r="AO56" s="119">
        <f t="shared" si="108"/>
        <v>20745.329142857143</v>
      </c>
      <c r="AP56" s="119">
        <f t="shared" si="108"/>
        <v>20745.329142857143</v>
      </c>
      <c r="AQ56" s="120">
        <f t="shared" si="108"/>
        <v>20745.329142857143</v>
      </c>
      <c r="AR56" s="120">
        <f t="shared" si="108"/>
        <v>20745.329142857143</v>
      </c>
      <c r="AS56" s="120">
        <f t="shared" si="108"/>
        <v>20745.329142857143</v>
      </c>
      <c r="AT56" s="120">
        <f t="shared" si="108"/>
        <v>24135.84</v>
      </c>
      <c r="AU56" s="120">
        <f t="shared" si="108"/>
        <v>24135.84</v>
      </c>
      <c r="AV56" s="120">
        <f t="shared" si="108"/>
        <v>24135.84</v>
      </c>
      <c r="AW56" s="120">
        <f t="shared" si="108"/>
        <v>24135.84</v>
      </c>
      <c r="AX56" s="120">
        <f t="shared" si="108"/>
        <v>24135.84</v>
      </c>
      <c r="AY56" s="120">
        <f t="shared" si="108"/>
        <v>24135.84</v>
      </c>
      <c r="AZ56" s="120">
        <f t="shared" si="108"/>
        <v>24135.84</v>
      </c>
      <c r="BA56" s="120">
        <f t="shared" si="108"/>
        <v>24135.84</v>
      </c>
      <c r="BB56" s="120">
        <f t="shared" si="108"/>
        <v>24135.84</v>
      </c>
      <c r="BC56" s="121">
        <f t="shared" si="108"/>
        <v>24135.84</v>
      </c>
      <c r="BD56" s="121">
        <f t="shared" si="108"/>
        <v>24135.84</v>
      </c>
      <c r="BE56" s="121">
        <f t="shared" si="108"/>
        <v>24135.84</v>
      </c>
      <c r="BF56" s="121">
        <f t="shared" si="108"/>
        <v>24135.84</v>
      </c>
      <c r="BG56" s="121">
        <f t="shared" si="108"/>
        <v>25400.098285714284</v>
      </c>
      <c r="BH56" s="121">
        <f t="shared" si="108"/>
        <v>25400.098285714284</v>
      </c>
      <c r="BI56" s="121">
        <f t="shared" si="108"/>
        <v>25400.098285714284</v>
      </c>
      <c r="BJ56" s="121">
        <f t="shared" si="108"/>
        <v>25400.098285714284</v>
      </c>
      <c r="BK56" s="121">
        <f t="shared" si="108"/>
        <v>25400.098285714284</v>
      </c>
      <c r="BL56" s="121">
        <f t="shared" si="108"/>
        <v>25400.098285714284</v>
      </c>
      <c r="BM56" s="121">
        <f t="shared" si="108"/>
        <v>25400.098285714284</v>
      </c>
      <c r="BN56" s="121">
        <f t="shared" si="108"/>
        <v>25400.098285714284</v>
      </c>
    </row>
    <row r="57" spans="1:66" ht="10.5" x14ac:dyDescent="0.25">
      <c r="A57" s="27"/>
      <c r="B57" s="122" t="s">
        <v>13</v>
      </c>
      <c r="C57" s="122"/>
      <c r="D57" s="122"/>
      <c r="E57" s="122"/>
      <c r="F57" s="154">
        <v>100</v>
      </c>
      <c r="G57" s="123">
        <f t="shared" ref="G57" si="109">IF($B$3="IPC",G55/$F55*$F57,G56/$F56*$F57)</f>
        <v>100</v>
      </c>
      <c r="H57" s="123">
        <f t="shared" ref="H57" si="110">IF($B$3="IPC",H55/$F55*$F57,H56/$F56*$F57)</f>
        <v>100</v>
      </c>
      <c r="I57" s="123">
        <f t="shared" ref="I57" si="111">IF($B$3="IPC",I55/$F55*$F57,I56/$F56*$F57)</f>
        <v>100</v>
      </c>
      <c r="J57" s="123">
        <f t="shared" ref="J57" si="112">IF($B$3="IPC",J55/$F55*$F57,J56/$F56*$F57)</f>
        <v>100</v>
      </c>
      <c r="K57" s="123">
        <f t="shared" ref="K57" si="113">IF($B$3="IPC",K55/$F55*$F57,K56/$F56*$F57)</f>
        <v>100</v>
      </c>
      <c r="L57" s="123">
        <f t="shared" ref="L57" si="114">IF($B$3="IPC",L55/$F55*$F57,L56/$F56*$F57)</f>
        <v>100</v>
      </c>
      <c r="M57" s="123">
        <f t="shared" ref="M57" si="115">IF($B$3="IPC",M55/$F55*$F57,M56/$F56*$F57)</f>
        <v>100</v>
      </c>
      <c r="N57" s="123">
        <f t="shared" ref="N57" si="116">IF($B$3="IPC",N55/$F55*$F57,N56/$F56*$F57)</f>
        <v>100</v>
      </c>
      <c r="O57" s="123">
        <f t="shared" ref="O57" si="117">IF($B$3="IPC",O55/$F55*$F57,O56/$F56*$F57)</f>
        <v>100</v>
      </c>
      <c r="P57" s="123">
        <f t="shared" ref="P57" si="118">IF($B$3="IPC",P55/$F55*$F57,P56/$F56*$F57)</f>
        <v>100</v>
      </c>
      <c r="Q57" s="123">
        <f t="shared" ref="Q57" si="119">IF($B$3="IPC",Q55/$F55*$F57,Q56/$F56*$F57)</f>
        <v>100</v>
      </c>
      <c r="R57" s="123">
        <f t="shared" ref="R57" si="120">IF($B$3="IPC",R55/$F55*$F57,R56/$F56*$F57)</f>
        <v>100</v>
      </c>
      <c r="S57" s="124">
        <f t="shared" ref="S57" si="121">IF($B$3="IPC",S55/$F55*$F57,S56/$F56*$F57)</f>
        <v>100</v>
      </c>
      <c r="T57" s="124">
        <f t="shared" ref="T57" si="122">IF($B$3="IPC",T55/$F55*$F57,T56/$F56*$F57)</f>
        <v>100</v>
      </c>
      <c r="U57" s="124">
        <f t="shared" ref="U57" si="123">IF($B$3="IPC",U55/$F55*$F57,U56/$F56*$F57)</f>
        <v>100</v>
      </c>
      <c r="V57" s="124">
        <f t="shared" ref="V57" si="124">IF($B$3="IPC",V55/$F55*$F57,V56/$F56*$F57)</f>
        <v>100</v>
      </c>
      <c r="W57" s="124">
        <f t="shared" ref="W57" si="125">IF($B$3="IPC",W55/$F55*$F57,W56/$F56*$F57)</f>
        <v>100</v>
      </c>
      <c r="X57" s="124">
        <f t="shared" ref="X57" si="126">IF($B$3="IPC",X55/$F55*$F57,X56/$F56*$F57)</f>
        <v>100</v>
      </c>
      <c r="Y57" s="124">
        <f t="shared" ref="Y57" si="127">IF($B$3="IPC",Y55/$F55*$F57,Y56/$F56*$F57)</f>
        <v>100</v>
      </c>
      <c r="Z57" s="124">
        <f t="shared" ref="Z57" si="128">IF($B$3="IPC",Z55/$F55*$F57,Z56/$F56*$F57)</f>
        <v>100</v>
      </c>
      <c r="AA57" s="124">
        <f t="shared" ref="AA57" si="129">IF($B$3="IPC",AA55/$F55*$F57,AA56/$F56*$F57)</f>
        <v>100</v>
      </c>
      <c r="AB57" s="124">
        <f t="shared" ref="AB57" si="130">IF($B$3="IPC",AB55/$F55*$F57,AB56/$F56*$F57)</f>
        <v>100</v>
      </c>
      <c r="AC57" s="124">
        <f t="shared" ref="AC57" si="131">IF($B$3="IPC",AC55/$F55*$F57,AC56/$F56*$F57)</f>
        <v>100</v>
      </c>
      <c r="AD57" s="124">
        <f t="shared" ref="AD57" si="132">IF($B$3="IPC",AD55/$F55*$F57,AD56/$F56*$F57)</f>
        <v>100</v>
      </c>
      <c r="AE57" s="125">
        <f t="shared" ref="AE57" si="133">IF($B$3="IPC",AE55/$F55*$F57,AE56/$F56*$F57)</f>
        <v>100</v>
      </c>
      <c r="AF57" s="125">
        <f t="shared" ref="AF57" si="134">IF($B$3="IPC",AF55/$F55*$F57,AF56/$F56*$F57)</f>
        <v>100</v>
      </c>
      <c r="AG57" s="125">
        <f t="shared" ref="AG57" si="135">IF($B$3="IPC",AG55/$F55*$F57,AG56/$F56*$F57)</f>
        <v>100</v>
      </c>
      <c r="AH57" s="125">
        <f t="shared" ref="AH57" si="136">IF($B$3="IPC",AH55/$F55*$F57,AH56/$F56*$F57)</f>
        <v>100</v>
      </c>
      <c r="AI57" s="125">
        <f t="shared" ref="AI57" si="137">IF($B$3="IPC",AI55/$F55*$F57,AI56/$F56*$F57)</f>
        <v>100</v>
      </c>
      <c r="AJ57" s="125">
        <f t="shared" ref="AJ57" si="138">IF($B$3="IPC",AJ55/$F55*$F57,AJ56/$F56*$F57)</f>
        <v>100</v>
      </c>
      <c r="AK57" s="125">
        <f t="shared" ref="AK57" si="139">IF($B$3="IPC",AK55/$F55*$F57,AK56/$F56*$F57)</f>
        <v>100</v>
      </c>
      <c r="AL57" s="125">
        <f t="shared" ref="AL57" si="140">IF($B$3="IPC",AL55/$F55*$F57,AL56/$F56*$F57)</f>
        <v>100</v>
      </c>
      <c r="AM57" s="125">
        <f t="shared" ref="AM57" si="141">IF($B$3="IPC",AM55/$F55*$F57,AM56/$F56*$F57)</f>
        <v>100</v>
      </c>
      <c r="AN57" s="125">
        <f t="shared" ref="AN57" si="142">IF($B$3="IPC",AN55/$F55*$F57,AN56/$F56*$F57)</f>
        <v>100</v>
      </c>
      <c r="AO57" s="125">
        <f t="shared" ref="AO57" si="143">IF($B$3="IPC",AO55/$F55*$F57,AO56/$F56*$F57)</f>
        <v>100</v>
      </c>
      <c r="AP57" s="125">
        <f t="shared" ref="AP57" si="144">IF($B$3="IPC",AP55/$F55*$F57,AP56/$F56*$F57)</f>
        <v>100</v>
      </c>
      <c r="AQ57" s="126">
        <f t="shared" ref="AQ57" si="145">IF($B$3="IPC",AQ55/$F55*$F57,AQ56/$F56*$F57)</f>
        <v>100</v>
      </c>
      <c r="AR57" s="126">
        <f t="shared" ref="AR57" si="146">IF($B$3="IPC",AR55/$F55*$F57,AR56/$F56*$F57)</f>
        <v>100</v>
      </c>
      <c r="AS57" s="126">
        <f t="shared" ref="AS57" si="147">IF($B$3="IPC",AS55/$F55*$F57,AS56/$F56*$F57)</f>
        <v>100</v>
      </c>
      <c r="AT57" s="126">
        <f t="shared" ref="AT57" si="148">IF($B$3="IPC",AT55/$F55*$F57,AT56/$F56*$F57)</f>
        <v>116.34349030470914</v>
      </c>
      <c r="AU57" s="126">
        <f t="shared" ref="AU57" si="149">IF($B$3="IPC",AU55/$F55*$F57,AU56/$F56*$F57)</f>
        <v>116.34349030470914</v>
      </c>
      <c r="AV57" s="126">
        <f t="shared" ref="AV57" si="150">IF($B$3="IPC",AV55/$F55*$F57,AV56/$F56*$F57)</f>
        <v>116.34349030470914</v>
      </c>
      <c r="AW57" s="126">
        <f t="shared" ref="AW57" si="151">IF($B$3="IPC",AW55/$F55*$F57,AW56/$F56*$F57)</f>
        <v>116.34349030470914</v>
      </c>
      <c r="AX57" s="126">
        <f t="shared" ref="AX57" si="152">IF($B$3="IPC",AX55/$F55*$F57,AX56/$F56*$F57)</f>
        <v>116.34349030470914</v>
      </c>
      <c r="AY57" s="126">
        <f t="shared" ref="AY57" si="153">IF($B$3="IPC",AY55/$F55*$F57,AY56/$F56*$F57)</f>
        <v>116.34349030470914</v>
      </c>
      <c r="AZ57" s="126">
        <f t="shared" ref="AZ57" si="154">IF($B$3="IPC",AZ55/$F55*$F57,AZ56/$F56*$F57)</f>
        <v>116.34349030470914</v>
      </c>
      <c r="BA57" s="126">
        <f t="shared" ref="BA57" si="155">IF($B$3="IPC",BA55/$F55*$F57,BA56/$F56*$F57)</f>
        <v>116.34349030470914</v>
      </c>
      <c r="BB57" s="126">
        <f t="shared" ref="BB57" si="156">IF($B$3="IPC",BB55/$F55*$F57,BB56/$F56*$F57)</f>
        <v>116.34349030470914</v>
      </c>
      <c r="BC57" s="127">
        <f t="shared" ref="BC57" si="157">IF($B$3="IPC",BC55/$F55*$F57,BC56/$F56*$F57)</f>
        <v>116.34349030470914</v>
      </c>
      <c r="BD57" s="127">
        <f t="shared" ref="BD57" si="158">IF($B$3="IPC",BD55/$F55*$F57,BD56/$F56*$F57)</f>
        <v>116.34349030470914</v>
      </c>
      <c r="BE57" s="127">
        <f t="shared" ref="BE57" si="159">IF($B$3="IPC",BE55/$F55*$F57,BE56/$F56*$F57)</f>
        <v>116.34349030470914</v>
      </c>
      <c r="BF57" s="127">
        <f t="shared" ref="BF57" si="160">IF($B$3="IPC",BF55/$F55*$F57,BF56/$F56*$F57)</f>
        <v>116.34349030470914</v>
      </c>
      <c r="BG57" s="127">
        <f t="shared" ref="BG57" si="161">IF($B$3="IPC",BG55/$F55*$F57,BG56/$F56*$F57)</f>
        <v>122.43767313019389</v>
      </c>
      <c r="BH57" s="127">
        <f t="shared" ref="BH57" si="162">IF($B$3="IPC",BH55/$F55*$F57,BH56/$F56*$F57)</f>
        <v>122.43767313019389</v>
      </c>
      <c r="BI57" s="127">
        <f t="shared" ref="BI57" si="163">IF($B$3="IPC",BI55/$F55*$F57,BI56/$F56*$F57)</f>
        <v>122.43767313019389</v>
      </c>
      <c r="BJ57" s="127">
        <f t="shared" ref="BJ57" si="164">IF($B$3="IPC",BJ55/$F55*$F57,BJ56/$F56*$F57)</f>
        <v>122.43767313019389</v>
      </c>
      <c r="BK57" s="127">
        <f t="shared" ref="BK57" si="165">IF($B$3="IPC",BK55/$F55*$F57,BK56/$F56*$F57)</f>
        <v>122.43767313019389</v>
      </c>
      <c r="BL57" s="127">
        <f t="shared" ref="BL57" si="166">IF($B$3="IPC",BL55/$F55*$F57,BL56/$F56*$F57)</f>
        <v>122.43767313019389</v>
      </c>
      <c r="BM57" s="127">
        <f t="shared" ref="BM57" si="167">IF($B$3="IPC",BM55/$F55*$F57,BM56/$F56*$F57)</f>
        <v>122.43767313019389</v>
      </c>
      <c r="BN57" s="127">
        <f t="shared" ref="BN57" si="168">IF($B$3="IPC",BN55/$F55*$F57,BN56/$F56*$F57)</f>
        <v>122.43767313019389</v>
      </c>
    </row>
    <row r="58" spans="1:66" s="61" customFormat="1" ht="10.5" x14ac:dyDescent="0.25">
      <c r="A58" s="27"/>
      <c r="B58" s="60" t="s">
        <v>14</v>
      </c>
      <c r="C58" s="60"/>
      <c r="D58" s="60"/>
      <c r="E58" s="60"/>
      <c r="F58" s="157"/>
      <c r="G58" s="20">
        <f t="shared" ref="G58" si="169">IFERROR(G57/F57-1,"")</f>
        <v>0</v>
      </c>
      <c r="H58" s="20">
        <f t="shared" ref="H58" si="170">IFERROR(H57/G57-1,"")</f>
        <v>0</v>
      </c>
      <c r="I58" s="20">
        <f t="shared" ref="I58" si="171">IFERROR(I57/H57-1,"")</f>
        <v>0</v>
      </c>
      <c r="J58" s="20">
        <f t="shared" ref="J58" si="172">IFERROR(J57/I57-1,"")</f>
        <v>0</v>
      </c>
      <c r="K58" s="20">
        <f t="shared" ref="K58" si="173">IFERROR(K57/J57-1,"")</f>
        <v>0</v>
      </c>
      <c r="L58" s="20">
        <f t="shared" ref="L58" si="174">IFERROR(L57/K57-1,"")</f>
        <v>0</v>
      </c>
      <c r="M58" s="20">
        <f t="shared" ref="M58" si="175">IFERROR(M57/L57-1,"")</f>
        <v>0</v>
      </c>
      <c r="N58" s="20">
        <f t="shared" ref="N58" si="176">IFERROR(N57/M57-1,"")</f>
        <v>0</v>
      </c>
      <c r="O58" s="20">
        <f t="shared" ref="O58" si="177">IFERROR(O57/N57-1,"")</f>
        <v>0</v>
      </c>
      <c r="P58" s="20">
        <f t="shared" ref="P58" si="178">IFERROR(P57/O57-1,"")</f>
        <v>0</v>
      </c>
      <c r="Q58" s="20">
        <f t="shared" ref="Q58" si="179">IFERROR(Q57/P57-1,"")</f>
        <v>0</v>
      </c>
      <c r="R58" s="20">
        <f t="shared" ref="R58" si="180">IFERROR(R57/Q57-1,"")</f>
        <v>0</v>
      </c>
      <c r="S58" s="21">
        <f t="shared" ref="S58" si="181">IFERROR(S57/R57-1,"")</f>
        <v>0</v>
      </c>
      <c r="T58" s="21">
        <f t="shared" ref="T58" si="182">IFERROR(T57/S57-1,"")</f>
        <v>0</v>
      </c>
      <c r="U58" s="21">
        <f t="shared" ref="U58" si="183">IFERROR(U57/T57-1,"")</f>
        <v>0</v>
      </c>
      <c r="V58" s="21">
        <f t="shared" ref="V58" si="184">IFERROR(V57/U57-1,"")</f>
        <v>0</v>
      </c>
      <c r="W58" s="21">
        <f t="shared" ref="W58" si="185">IFERROR(W57/V57-1,"")</f>
        <v>0</v>
      </c>
      <c r="X58" s="21">
        <f t="shared" ref="X58" si="186">IFERROR(X57/W57-1,"")</f>
        <v>0</v>
      </c>
      <c r="Y58" s="21">
        <f t="shared" ref="Y58" si="187">IFERROR(Y57/X57-1,"")</f>
        <v>0</v>
      </c>
      <c r="Z58" s="21">
        <f t="shared" ref="Z58" si="188">IFERROR(Z57/Y57-1,"")</f>
        <v>0</v>
      </c>
      <c r="AA58" s="21">
        <f t="shared" ref="AA58" si="189">IFERROR(AA57/Z57-1,"")</f>
        <v>0</v>
      </c>
      <c r="AB58" s="21">
        <f t="shared" ref="AB58" si="190">IFERROR(AB57/AA57-1,"")</f>
        <v>0</v>
      </c>
      <c r="AC58" s="21">
        <f t="shared" ref="AC58" si="191">IFERROR(AC57/AB57-1,"")</f>
        <v>0</v>
      </c>
      <c r="AD58" s="21">
        <f t="shared" ref="AD58" si="192">IFERROR(AD57/AC57-1,"")</f>
        <v>0</v>
      </c>
      <c r="AE58" s="22">
        <f t="shared" ref="AE58" si="193">IFERROR(AE57/AD57-1,"")</f>
        <v>0</v>
      </c>
      <c r="AF58" s="22">
        <f t="shared" ref="AF58" si="194">IFERROR(AF57/AE57-1,"")</f>
        <v>0</v>
      </c>
      <c r="AG58" s="22">
        <f t="shared" ref="AG58" si="195">IFERROR(AG57/AF57-1,"")</f>
        <v>0</v>
      </c>
      <c r="AH58" s="22">
        <f t="shared" ref="AH58" si="196">IFERROR(AH57/AG57-1,"")</f>
        <v>0</v>
      </c>
      <c r="AI58" s="22">
        <f t="shared" ref="AI58" si="197">IFERROR(AI57/AH57-1,"")</f>
        <v>0</v>
      </c>
      <c r="AJ58" s="22">
        <f t="shared" ref="AJ58" si="198">IFERROR(AJ57/AI57-1,"")</f>
        <v>0</v>
      </c>
      <c r="AK58" s="22">
        <f t="shared" ref="AK58" si="199">IFERROR(AK57/AJ57-1,"")</f>
        <v>0</v>
      </c>
      <c r="AL58" s="22">
        <f t="shared" ref="AL58" si="200">IFERROR(AL57/AK57-1,"")</f>
        <v>0</v>
      </c>
      <c r="AM58" s="22">
        <f t="shared" ref="AM58" si="201">IFERROR(AM57/AL57-1,"")</f>
        <v>0</v>
      </c>
      <c r="AN58" s="22">
        <f t="shared" ref="AN58" si="202">IFERROR(AN57/AM57-1,"")</f>
        <v>0</v>
      </c>
      <c r="AO58" s="22">
        <f t="shared" ref="AO58" si="203">IFERROR(AO57/AN57-1,"")</f>
        <v>0</v>
      </c>
      <c r="AP58" s="22">
        <f t="shared" ref="AP58" si="204">IFERROR(AP57/AO57-1,"")</f>
        <v>0</v>
      </c>
      <c r="AQ58" s="41">
        <f t="shared" ref="AQ58" si="205">IFERROR(AQ57/AP57-1,"")</f>
        <v>0</v>
      </c>
      <c r="AR58" s="41">
        <f t="shared" ref="AR58" si="206">IFERROR(AR57/AQ57-1,"")</f>
        <v>0</v>
      </c>
      <c r="AS58" s="41">
        <f t="shared" ref="AS58" si="207">IFERROR(AS57/AR57-1,"")</f>
        <v>0</v>
      </c>
      <c r="AT58" s="41">
        <f t="shared" ref="AT58" si="208">IFERROR(AT57/AS57-1,"")</f>
        <v>0.16343490304709141</v>
      </c>
      <c r="AU58" s="41">
        <f t="shared" ref="AU58" si="209">IFERROR(AU57/AT57-1,"")</f>
        <v>0</v>
      </c>
      <c r="AV58" s="41">
        <f t="shared" ref="AV58" si="210">IFERROR(AV57/AU57-1,"")</f>
        <v>0</v>
      </c>
      <c r="AW58" s="41">
        <f t="shared" ref="AW58" si="211">IFERROR(AW57/AV57-1,"")</f>
        <v>0</v>
      </c>
      <c r="AX58" s="41">
        <f t="shared" ref="AX58" si="212">IFERROR(AX57/AW57-1,"")</f>
        <v>0</v>
      </c>
      <c r="AY58" s="41">
        <f t="shared" ref="AY58" si="213">IFERROR(AY57/AX57-1,"")</f>
        <v>0</v>
      </c>
      <c r="AZ58" s="41">
        <f t="shared" ref="AZ58" si="214">IFERROR(AZ57/AY57-1,"")</f>
        <v>0</v>
      </c>
      <c r="BA58" s="41">
        <f t="shared" ref="BA58" si="215">IFERROR(BA57/AZ57-1,"")</f>
        <v>0</v>
      </c>
      <c r="BB58" s="41">
        <f t="shared" ref="BB58" si="216">IFERROR(BB57/BA57-1,"")</f>
        <v>0</v>
      </c>
      <c r="BC58" s="109">
        <f t="shared" ref="BC58" si="217">IFERROR(BC57/BB57-1,"")</f>
        <v>0</v>
      </c>
      <c r="BD58" s="109">
        <f t="shared" ref="BD58" si="218">IFERROR(BD57/BC57-1,"")</f>
        <v>0</v>
      </c>
      <c r="BE58" s="109">
        <f t="shared" ref="BE58" si="219">IFERROR(BE57/BD57-1,"")</f>
        <v>0</v>
      </c>
      <c r="BF58" s="109">
        <f t="shared" ref="BF58" si="220">IFERROR(BF57/BE57-1,"")</f>
        <v>0</v>
      </c>
      <c r="BG58" s="109">
        <f t="shared" ref="BG58" si="221">IFERROR(BG57/BF57-1,"")</f>
        <v>5.2380952380952195E-2</v>
      </c>
      <c r="BH58" s="109">
        <f t="shared" ref="BH58" si="222">IFERROR(BH57/BG57-1,"")</f>
        <v>0</v>
      </c>
      <c r="BI58" s="109">
        <f t="shared" ref="BI58" si="223">IFERROR(BI57/BH57-1,"")</f>
        <v>0</v>
      </c>
      <c r="BJ58" s="109">
        <f t="shared" ref="BJ58" si="224">IFERROR(BJ57/BI57-1,"")</f>
        <v>0</v>
      </c>
      <c r="BK58" s="109">
        <f t="shared" ref="BK58" si="225">IFERROR(BK57/BJ57-1,"")</f>
        <v>0</v>
      </c>
      <c r="BL58" s="109">
        <f t="shared" ref="BL58" si="226">IFERROR(BL57/BK57-1,"")</f>
        <v>0</v>
      </c>
      <c r="BM58" s="109">
        <f t="shared" ref="BM58" si="227">IFERROR(BM57/BL57-1,"")</f>
        <v>0</v>
      </c>
      <c r="BN58" s="109">
        <f t="shared" ref="BN58" si="228">IFERROR(BN57/BM57-1,"")</f>
        <v>0</v>
      </c>
    </row>
    <row r="59" spans="1:66" x14ac:dyDescent="0.2">
      <c r="BN59" s="5"/>
    </row>
    <row r="60" spans="1:66" ht="10.5" x14ac:dyDescent="0.25">
      <c r="A60" s="27" t="s">
        <v>16</v>
      </c>
      <c r="B60" s="26" t="s">
        <v>17</v>
      </c>
      <c r="C60" s="26"/>
      <c r="D60" s="26"/>
      <c r="E60" s="26"/>
      <c r="F60" s="158">
        <f>F57-F52</f>
        <v>0</v>
      </c>
      <c r="G60" s="23">
        <f>G57-G52</f>
        <v>-4.8323185464397511E-2</v>
      </c>
      <c r="H60" s="23">
        <f>IFERROR(H57-H52,0)</f>
        <v>-0.16429883057891459</v>
      </c>
      <c r="I60" s="23">
        <f t="shared" ref="I60:BB60" si="229">IFERROR(I57-I52,0)</f>
        <v>-1.043780806030739</v>
      </c>
      <c r="J60" s="23">
        <f t="shared" si="229"/>
        <v>-1.4110370155600691</v>
      </c>
      <c r="K60" s="23">
        <f t="shared" si="229"/>
        <v>-1.5366772977674685</v>
      </c>
      <c r="L60" s="23">
        <f t="shared" si="229"/>
        <v>-1.8169517734609002</v>
      </c>
      <c r="M60" s="23">
        <f t="shared" si="229"/>
        <v>-1.5850004832318518</v>
      </c>
      <c r="N60" s="23">
        <f t="shared" si="229"/>
        <v>-2.1262201604329789</v>
      </c>
      <c r="O60" s="23">
        <f t="shared" si="229"/>
        <v>-1.7492993138107522</v>
      </c>
      <c r="P60" s="23">
        <f t="shared" si="229"/>
        <v>-1.6719822170677503</v>
      </c>
      <c r="Q60" s="23">
        <f t="shared" si="229"/>
        <v>-1.7396346767178983</v>
      </c>
      <c r="R60" s="23">
        <f t="shared" si="229"/>
        <v>-2.2325311684546278</v>
      </c>
      <c r="S60" s="24">
        <f t="shared" si="229"/>
        <v>-1.7106407654392513</v>
      </c>
      <c r="T60" s="24">
        <f t="shared" si="229"/>
        <v>-1.7396346767178983</v>
      </c>
      <c r="U60" s="24">
        <f t="shared" si="229"/>
        <v>-1.8072871363680463</v>
      </c>
      <c r="V60" s="24">
        <f t="shared" si="229"/>
        <v>-1.7879578621822674</v>
      </c>
      <c r="W60" s="24">
        <f t="shared" si="229"/>
        <v>-1.952256692761182</v>
      </c>
      <c r="X60" s="24">
        <f t="shared" si="229"/>
        <v>-2.0392384265970804</v>
      </c>
      <c r="Y60" s="24">
        <f t="shared" si="229"/>
        <v>-2.4548178215908081</v>
      </c>
      <c r="Z60" s="24">
        <f t="shared" si="229"/>
        <v>-2.338842176476291</v>
      </c>
      <c r="AA60" s="24">
        <f t="shared" si="229"/>
        <v>-1.7686285879965169</v>
      </c>
      <c r="AB60" s="24">
        <f t="shared" si="229"/>
        <v>-1.7396346767178983</v>
      </c>
      <c r="AC60" s="24">
        <f t="shared" si="229"/>
        <v>-1.9619213298540643</v>
      </c>
      <c r="AD60" s="24">
        <f t="shared" si="229"/>
        <v>-2.203537257175995</v>
      </c>
      <c r="AE60" s="25">
        <f t="shared" si="229"/>
        <v>-2.4741470957765586</v>
      </c>
      <c r="AF60" s="25">
        <f t="shared" si="229"/>
        <v>-2.5128056441480595</v>
      </c>
      <c r="AG60" s="25">
        <f t="shared" si="229"/>
        <v>-3.218324151928087</v>
      </c>
      <c r="AH60" s="25">
        <f t="shared" si="229"/>
        <v>-3.4309461679713991</v>
      </c>
      <c r="AI60" s="25">
        <f t="shared" si="229"/>
        <v>-3.7788731033149787</v>
      </c>
      <c r="AJ60" s="25">
        <f t="shared" si="229"/>
        <v>-3.9625012080796438</v>
      </c>
      <c r="AK60" s="25">
        <f t="shared" si="229"/>
        <v>-4.0301536677297918</v>
      </c>
      <c r="AL60" s="25">
        <f t="shared" si="229"/>
        <v>-4.7453368126026731</v>
      </c>
      <c r="AM60" s="25">
        <f t="shared" si="229"/>
        <v>-4.5327147965593895</v>
      </c>
      <c r="AN60" s="25">
        <f t="shared" si="229"/>
        <v>-4.9966173770174862</v>
      </c>
      <c r="AO60" s="25">
        <f t="shared" si="229"/>
        <v>-5.4315260461969643</v>
      </c>
      <c r="AP60" s="25">
        <f t="shared" si="229"/>
        <v>-5.673141973518895</v>
      </c>
      <c r="AQ60" s="38">
        <f t="shared" si="229"/>
        <v>-5.8374408040978096</v>
      </c>
      <c r="AR60" s="38">
        <f t="shared" si="229"/>
        <v>-6.7845752391997678</v>
      </c>
      <c r="AS60" s="38">
        <f t="shared" si="229"/>
        <v>-8.4952160046390333</v>
      </c>
      <c r="AT60" s="38">
        <f t="shared" si="229"/>
        <v>7.3457131712405044</v>
      </c>
      <c r="AU60" s="38">
        <f t="shared" si="229"/>
        <v>6.5242190183459456</v>
      </c>
      <c r="AV60" s="38">
        <f t="shared" si="229"/>
        <v>5.5867492203368556</v>
      </c>
      <c r="AW60" s="38">
        <f t="shared" si="229"/>
        <v>5.2581515591790264</v>
      </c>
      <c r="AX60" s="38">
        <f t="shared" si="229"/>
        <v>4.7265965190707817</v>
      </c>
      <c r="AY60" s="38">
        <f t="shared" si="229"/>
        <v>5.2968101075505416</v>
      </c>
      <c r="AZ60" s="38">
        <f t="shared" si="229"/>
        <v>3.9244316403620019</v>
      </c>
      <c r="BA60" s="38">
        <f t="shared" si="229"/>
        <v>3.4508644228109944</v>
      </c>
      <c r="BB60" s="38">
        <f t="shared" si="229"/>
        <v>3.5571754308326433</v>
      </c>
      <c r="BC60" s="108">
        <f>IFERROR(BC57-BC52,0)</f>
        <v>3.0546143020030456</v>
      </c>
      <c r="BD60" s="108">
        <f t="shared" ref="BD60:BN60" si="230">IFERROR(BD57-BD52,0)</f>
        <v>1.7692175686503759</v>
      </c>
      <c r="BE60" s="108">
        <f t="shared" si="230"/>
        <v>0.59979648041223754</v>
      </c>
      <c r="BF60" s="108">
        <f t="shared" si="230"/>
        <v>-0.16370984992504134</v>
      </c>
      <c r="BG60" s="108">
        <f t="shared" si="230"/>
        <v>6.0174547093955795</v>
      </c>
      <c r="BH60" s="108">
        <f t="shared" si="230"/>
        <v>5.7758387820736488</v>
      </c>
      <c r="BI60" s="108">
        <f t="shared" si="230"/>
        <v>5.7178509595163973</v>
      </c>
      <c r="BJ60" s="108">
        <f t="shared" si="230"/>
        <v>4.4324542261637276</v>
      </c>
      <c r="BK60" s="108">
        <f t="shared" si="230"/>
        <v>5.1089788226651223</v>
      </c>
      <c r="BL60" s="108">
        <f t="shared" si="230"/>
        <v>4.9060214437147209</v>
      </c>
      <c r="BM60" s="108">
        <f t="shared" si="230"/>
        <v>5.1862959194081526</v>
      </c>
      <c r="BN60" s="108">
        <f t="shared" si="230"/>
        <v>5.021997088829238</v>
      </c>
    </row>
    <row r="61" spans="1:66" s="33" customFormat="1" ht="9" x14ac:dyDescent="0.2">
      <c r="A61" s="28"/>
      <c r="B61" s="29" t="s">
        <v>14</v>
      </c>
      <c r="C61" s="29"/>
      <c r="D61" s="29"/>
      <c r="E61" s="29"/>
      <c r="F61" s="159"/>
      <c r="G61" s="30">
        <f t="shared" ref="G61:BB61" si="231">IFERROR(G60/G57,)</f>
        <v>-4.8323185464397509E-4</v>
      </c>
      <c r="H61" s="30">
        <f t="shared" si="231"/>
        <v>-1.6429883057891459E-3</v>
      </c>
      <c r="I61" s="30">
        <f t="shared" si="231"/>
        <v>-1.0437808060307389E-2</v>
      </c>
      <c r="J61" s="30">
        <f>IFERROR(J60/J57,)</f>
        <v>-1.4110370155600691E-2</v>
      </c>
      <c r="K61" s="30">
        <f t="shared" si="231"/>
        <v>-1.5366772977674685E-2</v>
      </c>
      <c r="L61" s="30">
        <f t="shared" si="231"/>
        <v>-1.8169517734609002E-2</v>
      </c>
      <c r="M61" s="30">
        <f t="shared" si="231"/>
        <v>-1.5850004832318517E-2</v>
      </c>
      <c r="N61" s="30">
        <f t="shared" si="231"/>
        <v>-2.1262201604329789E-2</v>
      </c>
      <c r="O61" s="30">
        <f t="shared" si="231"/>
        <v>-1.7492993138107524E-2</v>
      </c>
      <c r="P61" s="30">
        <f t="shared" si="231"/>
        <v>-1.6719822170677502E-2</v>
      </c>
      <c r="Q61" s="30">
        <f t="shared" si="231"/>
        <v>-1.7396346767178984E-2</v>
      </c>
      <c r="R61" s="30">
        <f t="shared" si="231"/>
        <v>-2.2325311684546278E-2</v>
      </c>
      <c r="S61" s="31">
        <f t="shared" si="231"/>
        <v>-1.7106407654392513E-2</v>
      </c>
      <c r="T61" s="31">
        <f t="shared" si="231"/>
        <v>-1.7396346767178984E-2</v>
      </c>
      <c r="U61" s="31">
        <f t="shared" si="231"/>
        <v>-1.8072871363680462E-2</v>
      </c>
      <c r="V61" s="31">
        <f t="shared" si="231"/>
        <v>-1.7879578621822673E-2</v>
      </c>
      <c r="W61" s="31">
        <f t="shared" si="231"/>
        <v>-1.9522566927611819E-2</v>
      </c>
      <c r="X61" s="31">
        <f t="shared" si="231"/>
        <v>-2.0392384265970804E-2</v>
      </c>
      <c r="Y61" s="31">
        <f t="shared" si="231"/>
        <v>-2.454817821590808E-2</v>
      </c>
      <c r="Z61" s="31">
        <f t="shared" si="231"/>
        <v>-2.3388421764762909E-2</v>
      </c>
      <c r="AA61" s="31">
        <f t="shared" si="231"/>
        <v>-1.768628587996517E-2</v>
      </c>
      <c r="AB61" s="31">
        <f t="shared" si="231"/>
        <v>-1.7396346767178984E-2</v>
      </c>
      <c r="AC61" s="31">
        <f t="shared" si="231"/>
        <v>-1.9619213298540644E-2</v>
      </c>
      <c r="AD61" s="31">
        <f t="shared" si="231"/>
        <v>-2.2035372571759949E-2</v>
      </c>
      <c r="AE61" s="32">
        <f t="shared" si="231"/>
        <v>-2.4741470957765587E-2</v>
      </c>
      <c r="AF61" s="32">
        <f t="shared" si="231"/>
        <v>-2.5128056441480594E-2</v>
      </c>
      <c r="AG61" s="32">
        <f t="shared" si="231"/>
        <v>-3.218324151928087E-2</v>
      </c>
      <c r="AH61" s="32">
        <f t="shared" si="231"/>
        <v>-3.4309461679713993E-2</v>
      </c>
      <c r="AI61" s="32">
        <f t="shared" si="231"/>
        <v>-3.7788731033149787E-2</v>
      </c>
      <c r="AJ61" s="32">
        <f t="shared" si="231"/>
        <v>-3.962501208079644E-2</v>
      </c>
      <c r="AK61" s="32">
        <f t="shared" si="231"/>
        <v>-4.0301536677297918E-2</v>
      </c>
      <c r="AL61" s="32">
        <f t="shared" si="231"/>
        <v>-4.7453368126026733E-2</v>
      </c>
      <c r="AM61" s="32">
        <f t="shared" si="231"/>
        <v>-4.5327147965593895E-2</v>
      </c>
      <c r="AN61" s="32">
        <f t="shared" si="231"/>
        <v>-4.9966173770174864E-2</v>
      </c>
      <c r="AO61" s="32">
        <f t="shared" si="231"/>
        <v>-5.431526046196964E-2</v>
      </c>
      <c r="AP61" s="32">
        <f t="shared" si="231"/>
        <v>-5.673141973518895E-2</v>
      </c>
      <c r="AQ61" s="39">
        <f t="shared" si="231"/>
        <v>-5.8374408040978099E-2</v>
      </c>
      <c r="AR61" s="39">
        <f t="shared" si="231"/>
        <v>-6.784575239199768E-2</v>
      </c>
      <c r="AS61" s="39">
        <f t="shared" si="231"/>
        <v>-8.4952160046390335E-2</v>
      </c>
      <c r="AT61" s="39">
        <f t="shared" si="231"/>
        <v>6.3138153686138621E-2</v>
      </c>
      <c r="AU61" s="39">
        <f t="shared" si="231"/>
        <v>5.6077215848163962E-2</v>
      </c>
      <c r="AV61" s="39">
        <f t="shared" si="231"/>
        <v>4.8019439727181069E-2</v>
      </c>
      <c r="AW61" s="39">
        <f t="shared" si="231"/>
        <v>4.5195064591991158E-2</v>
      </c>
      <c r="AX61" s="39">
        <f t="shared" si="231"/>
        <v>4.0626222461536958E-2</v>
      </c>
      <c r="AY61" s="39">
        <f t="shared" si="231"/>
        <v>4.5527344019660611E-2</v>
      </c>
      <c r="AZ61" s="39">
        <f t="shared" si="231"/>
        <v>3.373142433739721E-2</v>
      </c>
      <c r="BA61" s="39">
        <f t="shared" si="231"/>
        <v>2.9661001348446882E-2</v>
      </c>
      <c r="BB61" s="39">
        <f t="shared" si="231"/>
        <v>3.057476977453772E-2</v>
      </c>
      <c r="BC61" s="110">
        <f>IFERROR(BC60/BC57,)</f>
        <v>2.6255137214835703E-2</v>
      </c>
      <c r="BD61" s="110">
        <f t="shared" ref="BD61:BN61" si="232">IFERROR(BD60/BD57,)</f>
        <v>1.5206846244828232E-2</v>
      </c>
      <c r="BE61" s="110">
        <f t="shared" si="232"/>
        <v>5.1553935578289942E-3</v>
      </c>
      <c r="BF61" s="110">
        <f t="shared" si="232"/>
        <v>-1.4071251386414269E-3</v>
      </c>
      <c r="BG61" s="110">
        <f t="shared" si="232"/>
        <v>4.9147084843705988E-2</v>
      </c>
      <c r="BH61" s="110">
        <f t="shared" si="232"/>
        <v>4.7173705889787046E-2</v>
      </c>
      <c r="BI61" s="110">
        <f t="shared" si="232"/>
        <v>4.67000949408466E-2</v>
      </c>
      <c r="BJ61" s="110">
        <f t="shared" si="232"/>
        <v>3.6201718905997875E-2</v>
      </c>
      <c r="BK61" s="110">
        <f t="shared" si="232"/>
        <v>4.1727179976970799E-2</v>
      </c>
      <c r="BL61" s="110">
        <f t="shared" si="232"/>
        <v>4.006954165567906E-2</v>
      </c>
      <c r="BM61" s="110">
        <f t="shared" si="232"/>
        <v>4.2358661242224961E-2</v>
      </c>
      <c r="BN61" s="110">
        <f t="shared" si="232"/>
        <v>4.1016763553560071E-2</v>
      </c>
    </row>
    <row r="62" spans="1:66" s="33" customFormat="1" ht="9" x14ac:dyDescent="0.2">
      <c r="A62" s="34"/>
      <c r="B62" s="29" t="s">
        <v>26</v>
      </c>
      <c r="C62" s="29"/>
      <c r="D62" s="29"/>
      <c r="E62" s="29"/>
      <c r="F62" s="160"/>
      <c r="G62" s="35">
        <f t="shared" ref="G62:BN62" si="233">IFERROR(G60*$B$8/$F57,0)</f>
        <v>-0.83540032307521361</v>
      </c>
      <c r="H62" s="35">
        <f t="shared" si="233"/>
        <v>-2.8403610984550873</v>
      </c>
      <c r="I62" s="35">
        <f t="shared" si="233"/>
        <v>-18.044646978420339</v>
      </c>
      <c r="J62" s="35">
        <f t="shared" si="233"/>
        <v>-24.393689433790392</v>
      </c>
      <c r="K62" s="35">
        <f t="shared" si="233"/>
        <v>-26.565730273785356</v>
      </c>
      <c r="L62" s="35">
        <f t="shared" si="233"/>
        <v>-31.411052147620317</v>
      </c>
      <c r="M62" s="35">
        <f t="shared" si="233"/>
        <v>-27.401130596860327</v>
      </c>
      <c r="N62" s="35">
        <f t="shared" si="233"/>
        <v>-36.757614215300556</v>
      </c>
      <c r="O62" s="35">
        <f t="shared" si="233"/>
        <v>-30.241491695315165</v>
      </c>
      <c r="P62" s="35">
        <f t="shared" si="233"/>
        <v>-28.904851178395415</v>
      </c>
      <c r="Q62" s="35">
        <f t="shared" si="233"/>
        <v>-30.074411630700567</v>
      </c>
      <c r="R62" s="35">
        <f t="shared" si="233"/>
        <v>-38.595494926065584</v>
      </c>
      <c r="S62" s="36">
        <f t="shared" si="233"/>
        <v>-29.57317143685529</v>
      </c>
      <c r="T62" s="36">
        <f t="shared" si="233"/>
        <v>-30.074411630700567</v>
      </c>
      <c r="U62" s="36">
        <f t="shared" si="233"/>
        <v>-31.243972083005719</v>
      </c>
      <c r="V62" s="36">
        <f t="shared" si="233"/>
        <v>-30.909811953775289</v>
      </c>
      <c r="W62" s="36">
        <f t="shared" si="233"/>
        <v>-33.750173052230373</v>
      </c>
      <c r="X62" s="36">
        <f t="shared" si="233"/>
        <v>-35.253893633765465</v>
      </c>
      <c r="Y62" s="36">
        <f t="shared" si="233"/>
        <v>-42.438336412210731</v>
      </c>
      <c r="Z62" s="36">
        <f t="shared" si="233"/>
        <v>-40.433375636830853</v>
      </c>
      <c r="AA62" s="36">
        <f t="shared" si="233"/>
        <v>-30.575651824545353</v>
      </c>
      <c r="AB62" s="36">
        <f t="shared" si="233"/>
        <v>-30.074411630700567</v>
      </c>
      <c r="AC62" s="36">
        <f t="shared" si="233"/>
        <v>-33.917253116845465</v>
      </c>
      <c r="AD62" s="36">
        <f t="shared" si="233"/>
        <v>-38.094254732220548</v>
      </c>
      <c r="AE62" s="37">
        <f t="shared" si="233"/>
        <v>-42.772496541440667</v>
      </c>
      <c r="AF62" s="37">
        <f t="shared" si="233"/>
        <v>-43.440816799900546</v>
      </c>
      <c r="AG62" s="37">
        <f t="shared" si="233"/>
        <v>-55.637661516795617</v>
      </c>
      <c r="AH62" s="37">
        <f t="shared" si="233"/>
        <v>-59.313422938325921</v>
      </c>
      <c r="AI62" s="37">
        <f t="shared" si="233"/>
        <v>-65.328305264466039</v>
      </c>
      <c r="AJ62" s="37">
        <f t="shared" si="233"/>
        <v>-68.502826492151058</v>
      </c>
      <c r="AK62" s="37">
        <f t="shared" si="233"/>
        <v>-69.672386944456207</v>
      </c>
      <c r="AL62" s="37">
        <f t="shared" si="233"/>
        <v>-82.036311725965874</v>
      </c>
      <c r="AM62" s="37">
        <f t="shared" si="233"/>
        <v>-78.360550304436074</v>
      </c>
      <c r="AN62" s="37">
        <f t="shared" si="233"/>
        <v>-86.380393405956056</v>
      </c>
      <c r="AO62" s="37">
        <f t="shared" si="233"/>
        <v>-93.898996313631272</v>
      </c>
      <c r="AP62" s="37">
        <f t="shared" si="233"/>
        <v>-98.075997929006348</v>
      </c>
      <c r="AQ62" s="40">
        <f t="shared" si="233"/>
        <v>-100.91635902746144</v>
      </c>
      <c r="AR62" s="40">
        <f t="shared" si="233"/>
        <v>-117.29020535973159</v>
      </c>
      <c r="AS62" s="40">
        <f t="shared" si="233"/>
        <v>-146.86337679658712</v>
      </c>
      <c r="AT62" s="40">
        <f t="shared" si="233"/>
        <v>126.99103127200434</v>
      </c>
      <c r="AU62" s="40">
        <f t="shared" si="233"/>
        <v>112.78922577972914</v>
      </c>
      <c r="AV62" s="40">
        <f t="shared" si="233"/>
        <v>96.582459512073825</v>
      </c>
      <c r="AW62" s="40">
        <f t="shared" si="233"/>
        <v>90.901737315163643</v>
      </c>
      <c r="AX62" s="40">
        <f t="shared" si="233"/>
        <v>81.712333761338513</v>
      </c>
      <c r="AY62" s="40">
        <f t="shared" si="233"/>
        <v>91.570057573623785</v>
      </c>
      <c r="AZ62" s="40">
        <f t="shared" si="233"/>
        <v>67.844688398293741</v>
      </c>
      <c r="BA62" s="40">
        <f t="shared" si="233"/>
        <v>59.657765232158184</v>
      </c>
      <c r="BB62" s="40">
        <f t="shared" si="233"/>
        <v>61.495645942923211</v>
      </c>
      <c r="BC62" s="111">
        <f t="shared" si="233"/>
        <v>52.807482582943337</v>
      </c>
      <c r="BD62" s="111">
        <f t="shared" si="233"/>
        <v>30.585833989147918</v>
      </c>
      <c r="BE62" s="111">
        <f t="shared" si="233"/>
        <v>10.369146170732613</v>
      </c>
      <c r="BF62" s="111">
        <f t="shared" si="233"/>
        <v>-2.8301789338522747</v>
      </c>
      <c r="BG62" s="111">
        <f t="shared" si="233"/>
        <v>104.02839879053923</v>
      </c>
      <c r="BH62" s="111">
        <f t="shared" si="233"/>
        <v>99.851397175164152</v>
      </c>
      <c r="BI62" s="111">
        <f t="shared" si="233"/>
        <v>98.848916787474337</v>
      </c>
      <c r="BJ62" s="111">
        <f t="shared" si="233"/>
        <v>76.627268193678901</v>
      </c>
      <c r="BK62" s="111">
        <f t="shared" si="233"/>
        <v>88.322872716728938</v>
      </c>
      <c r="BL62" s="111">
        <f t="shared" si="233"/>
        <v>84.814191359814231</v>
      </c>
      <c r="BM62" s="111">
        <f t="shared" si="233"/>
        <v>89.659513233649193</v>
      </c>
      <c r="BN62" s="111">
        <f t="shared" si="233"/>
        <v>86.819152135194102</v>
      </c>
    </row>
    <row r="63" spans="1:66" s="33" customFormat="1" ht="10.5" x14ac:dyDescent="0.25">
      <c r="A63" s="55"/>
      <c r="B63" s="29" t="s">
        <v>27</v>
      </c>
      <c r="C63" s="29"/>
      <c r="D63" s="29"/>
      <c r="E63" s="29"/>
      <c r="F63" s="160"/>
      <c r="G63" s="35">
        <f>F63+G62</f>
        <v>-0.83540032307521361</v>
      </c>
      <c r="H63" s="35">
        <f t="shared" ref="H63:BN63" si="234">G63+H62</f>
        <v>-3.6757614215303009</v>
      </c>
      <c r="I63" s="35">
        <f t="shared" si="234"/>
        <v>-21.720408399950639</v>
      </c>
      <c r="J63" s="35">
        <f t="shared" si="234"/>
        <v>-46.114097833741027</v>
      </c>
      <c r="K63" s="35">
        <f t="shared" si="234"/>
        <v>-72.67982810752639</v>
      </c>
      <c r="L63" s="35">
        <f t="shared" si="234"/>
        <v>-104.09088025514671</v>
      </c>
      <c r="M63" s="35">
        <f t="shared" si="234"/>
        <v>-131.49201085200704</v>
      </c>
      <c r="N63" s="35">
        <f t="shared" si="234"/>
        <v>-168.24962506730759</v>
      </c>
      <c r="O63" s="35">
        <f t="shared" si="234"/>
        <v>-198.49111676262277</v>
      </c>
      <c r="P63" s="35">
        <f t="shared" si="234"/>
        <v>-227.39596794101817</v>
      </c>
      <c r="Q63" s="35">
        <f t="shared" si="234"/>
        <v>-257.47037957171875</v>
      </c>
      <c r="R63" s="35">
        <f t="shared" si="234"/>
        <v>-296.06587449778431</v>
      </c>
      <c r="S63" s="36">
        <f t="shared" si="234"/>
        <v>-325.63904593463963</v>
      </c>
      <c r="T63" s="36">
        <f t="shared" si="234"/>
        <v>-355.71345756534021</v>
      </c>
      <c r="U63" s="36">
        <f t="shared" si="234"/>
        <v>-386.95742964834591</v>
      </c>
      <c r="V63" s="36">
        <f t="shared" si="234"/>
        <v>-417.86724160212123</v>
      </c>
      <c r="W63" s="36">
        <f t="shared" si="234"/>
        <v>-451.61741465435159</v>
      </c>
      <c r="X63" s="36">
        <f t="shared" si="234"/>
        <v>-486.87130828811706</v>
      </c>
      <c r="Y63" s="36">
        <f t="shared" si="234"/>
        <v>-529.30964470032779</v>
      </c>
      <c r="Z63" s="36">
        <f t="shared" si="234"/>
        <v>-569.74302033715867</v>
      </c>
      <c r="AA63" s="36">
        <f t="shared" si="234"/>
        <v>-600.31867216170406</v>
      </c>
      <c r="AB63" s="36">
        <f t="shared" si="234"/>
        <v>-630.39308379240458</v>
      </c>
      <c r="AC63" s="36">
        <f t="shared" si="234"/>
        <v>-664.31033690925005</v>
      </c>
      <c r="AD63" s="36">
        <f t="shared" si="234"/>
        <v>-702.40459164147057</v>
      </c>
      <c r="AE63" s="37">
        <f t="shared" si="234"/>
        <v>-745.17708818291123</v>
      </c>
      <c r="AF63" s="37">
        <f t="shared" si="234"/>
        <v>-788.61790498281175</v>
      </c>
      <c r="AG63" s="37">
        <f t="shared" si="234"/>
        <v>-844.25556649960731</v>
      </c>
      <c r="AH63" s="37">
        <f t="shared" si="234"/>
        <v>-903.56898943793328</v>
      </c>
      <c r="AI63" s="37">
        <f t="shared" si="234"/>
        <v>-968.89729470239934</v>
      </c>
      <c r="AJ63" s="37">
        <f t="shared" si="234"/>
        <v>-1037.4001211945504</v>
      </c>
      <c r="AK63" s="37">
        <f t="shared" si="234"/>
        <v>-1107.0725081390065</v>
      </c>
      <c r="AL63" s="37">
        <f t="shared" si="234"/>
        <v>-1189.1088198649722</v>
      </c>
      <c r="AM63" s="37">
        <f t="shared" si="234"/>
        <v>-1267.4693701694084</v>
      </c>
      <c r="AN63" s="37">
        <f t="shared" si="234"/>
        <v>-1353.8497635753645</v>
      </c>
      <c r="AO63" s="37">
        <f t="shared" si="234"/>
        <v>-1447.7487598889957</v>
      </c>
      <c r="AP63" s="37">
        <f t="shared" si="234"/>
        <v>-1545.8247578180021</v>
      </c>
      <c r="AQ63" s="40">
        <f t="shared" si="234"/>
        <v>-1646.7411168454635</v>
      </c>
      <c r="AR63" s="40">
        <f t="shared" si="234"/>
        <v>-1764.031322205195</v>
      </c>
      <c r="AS63" s="40">
        <f t="shared" si="234"/>
        <v>-1910.8946990017821</v>
      </c>
      <c r="AT63" s="40">
        <f t="shared" si="234"/>
        <v>-1783.9036677297777</v>
      </c>
      <c r="AU63" s="40">
        <f t="shared" si="234"/>
        <v>-1671.1144419500486</v>
      </c>
      <c r="AV63" s="40">
        <f t="shared" si="234"/>
        <v>-1574.5319824379746</v>
      </c>
      <c r="AW63" s="40">
        <f t="shared" si="234"/>
        <v>-1483.6302451228109</v>
      </c>
      <c r="AX63" s="40">
        <f t="shared" si="234"/>
        <v>-1401.9179113614725</v>
      </c>
      <c r="AY63" s="40">
        <f t="shared" si="234"/>
        <v>-1310.3478537878486</v>
      </c>
      <c r="AZ63" s="40">
        <f t="shared" si="234"/>
        <v>-1242.5031653895549</v>
      </c>
      <c r="BA63" s="40">
        <f t="shared" si="234"/>
        <v>-1182.8454001573966</v>
      </c>
      <c r="BB63" s="40">
        <f t="shared" si="234"/>
        <v>-1121.3497542144735</v>
      </c>
      <c r="BC63" s="111">
        <f t="shared" si="234"/>
        <v>-1068.5422716315302</v>
      </c>
      <c r="BD63" s="111">
        <f t="shared" si="234"/>
        <v>-1037.9564376423823</v>
      </c>
      <c r="BE63" s="111">
        <f t="shared" si="234"/>
        <v>-1027.5872914716497</v>
      </c>
      <c r="BF63" s="111">
        <f t="shared" si="234"/>
        <v>-1030.4174704055019</v>
      </c>
      <c r="BG63" s="111">
        <f t="shared" si="234"/>
        <v>-926.38907161496275</v>
      </c>
      <c r="BH63" s="111">
        <f t="shared" si="234"/>
        <v>-826.53767443979859</v>
      </c>
      <c r="BI63" s="111">
        <f t="shared" si="234"/>
        <v>-727.68875765232428</v>
      </c>
      <c r="BJ63" s="111">
        <f t="shared" si="234"/>
        <v>-651.06148945864538</v>
      </c>
      <c r="BK63" s="111">
        <f t="shared" si="234"/>
        <v>-562.73861674191642</v>
      </c>
      <c r="BL63" s="111">
        <f t="shared" si="234"/>
        <v>-477.92442538210219</v>
      </c>
      <c r="BM63" s="111">
        <f t="shared" si="234"/>
        <v>-388.26491214845299</v>
      </c>
      <c r="BN63" s="111">
        <f t="shared" si="234"/>
        <v>-301.44576001325891</v>
      </c>
    </row>
    <row r="64" spans="1:66" x14ac:dyDescent="0.2">
      <c r="BN64" s="5"/>
    </row>
    <row r="65" spans="1:66" s="47" customFormat="1" ht="8" x14ac:dyDescent="0.2">
      <c r="A65" s="45" t="s">
        <v>18</v>
      </c>
      <c r="B65" s="45"/>
      <c r="C65" s="45"/>
      <c r="D65" s="45"/>
      <c r="E65" s="45"/>
      <c r="F65" s="46">
        <f t="shared" ref="F65:BB65" si="235">MIN(F52,F57)</f>
        <v>100</v>
      </c>
      <c r="G65" s="46">
        <f t="shared" si="235"/>
        <v>100</v>
      </c>
      <c r="H65" s="46">
        <f t="shared" si="235"/>
        <v>100</v>
      </c>
      <c r="I65" s="46">
        <f t="shared" si="235"/>
        <v>100</v>
      </c>
      <c r="J65" s="46">
        <f t="shared" si="235"/>
        <v>100</v>
      </c>
      <c r="K65" s="46">
        <f t="shared" si="235"/>
        <v>100</v>
      </c>
      <c r="L65" s="46">
        <f t="shared" si="235"/>
        <v>100</v>
      </c>
      <c r="M65" s="46">
        <f t="shared" si="235"/>
        <v>100</v>
      </c>
      <c r="N65" s="46">
        <f t="shared" si="235"/>
        <v>100</v>
      </c>
      <c r="O65" s="46">
        <f t="shared" si="235"/>
        <v>100</v>
      </c>
      <c r="P65" s="46">
        <f t="shared" si="235"/>
        <v>100</v>
      </c>
      <c r="Q65" s="46">
        <f t="shared" si="235"/>
        <v>100</v>
      </c>
      <c r="R65" s="46">
        <f t="shared" si="235"/>
        <v>100</v>
      </c>
      <c r="S65" s="46">
        <f t="shared" si="235"/>
        <v>100</v>
      </c>
      <c r="T65" s="46">
        <f t="shared" si="235"/>
        <v>100</v>
      </c>
      <c r="U65" s="46">
        <f t="shared" si="235"/>
        <v>100</v>
      </c>
      <c r="V65" s="46">
        <f t="shared" si="235"/>
        <v>100</v>
      </c>
      <c r="W65" s="46">
        <f t="shared" si="235"/>
        <v>100</v>
      </c>
      <c r="X65" s="46">
        <f t="shared" si="235"/>
        <v>100</v>
      </c>
      <c r="Y65" s="46">
        <f t="shared" si="235"/>
        <v>100</v>
      </c>
      <c r="Z65" s="46">
        <f t="shared" si="235"/>
        <v>100</v>
      </c>
      <c r="AA65" s="46">
        <f t="shared" si="235"/>
        <v>100</v>
      </c>
      <c r="AB65" s="46">
        <f t="shared" si="235"/>
        <v>100</v>
      </c>
      <c r="AC65" s="46">
        <f t="shared" si="235"/>
        <v>100</v>
      </c>
      <c r="AD65" s="46">
        <f t="shared" si="235"/>
        <v>100</v>
      </c>
      <c r="AE65" s="46">
        <f t="shared" si="235"/>
        <v>100</v>
      </c>
      <c r="AF65" s="46">
        <f t="shared" si="235"/>
        <v>100</v>
      </c>
      <c r="AG65" s="46">
        <f t="shared" si="235"/>
        <v>100</v>
      </c>
      <c r="AH65" s="46">
        <f t="shared" si="235"/>
        <v>100</v>
      </c>
      <c r="AI65" s="46">
        <f t="shared" si="235"/>
        <v>100</v>
      </c>
      <c r="AJ65" s="46">
        <f t="shared" si="235"/>
        <v>100</v>
      </c>
      <c r="AK65" s="46">
        <f t="shared" si="235"/>
        <v>100</v>
      </c>
      <c r="AL65" s="46">
        <f t="shared" si="235"/>
        <v>100</v>
      </c>
      <c r="AM65" s="46">
        <f t="shared" si="235"/>
        <v>100</v>
      </c>
      <c r="AN65" s="46">
        <f t="shared" si="235"/>
        <v>100</v>
      </c>
      <c r="AO65" s="46">
        <f t="shared" si="235"/>
        <v>100</v>
      </c>
      <c r="AP65" s="46">
        <f t="shared" si="235"/>
        <v>100</v>
      </c>
      <c r="AQ65" s="46">
        <f t="shared" si="235"/>
        <v>100</v>
      </c>
      <c r="AR65" s="46">
        <f t="shared" si="235"/>
        <v>100</v>
      </c>
      <c r="AS65" s="46">
        <f t="shared" si="235"/>
        <v>100</v>
      </c>
      <c r="AT65" s="46">
        <f t="shared" si="235"/>
        <v>108.99777713346863</v>
      </c>
      <c r="AU65" s="46">
        <f t="shared" si="235"/>
        <v>109.81927128636319</v>
      </c>
      <c r="AV65" s="46">
        <f t="shared" si="235"/>
        <v>110.75674108437228</v>
      </c>
      <c r="AW65" s="46">
        <f t="shared" si="235"/>
        <v>111.08533874553011</v>
      </c>
      <c r="AX65" s="46">
        <f t="shared" si="235"/>
        <v>111.61689378563835</v>
      </c>
      <c r="AY65" s="46">
        <f t="shared" si="235"/>
        <v>111.04668019715859</v>
      </c>
      <c r="AZ65" s="46">
        <f t="shared" si="235"/>
        <v>112.41905866434713</v>
      </c>
      <c r="BA65" s="46">
        <f t="shared" si="235"/>
        <v>112.89262588189814</v>
      </c>
      <c r="BB65" s="46">
        <f t="shared" si="235"/>
        <v>112.78631487387649</v>
      </c>
      <c r="BC65" s="46">
        <f t="shared" ref="BC65:BN65" si="236">MIN(BC52,BC57)</f>
        <v>113.28887600270609</v>
      </c>
      <c r="BD65" s="46">
        <f t="shared" si="236"/>
        <v>114.57427273605876</v>
      </c>
      <c r="BE65" s="46">
        <f t="shared" si="236"/>
        <v>115.7436938242969</v>
      </c>
      <c r="BF65" s="46">
        <f t="shared" si="236"/>
        <v>116.34349030470914</v>
      </c>
      <c r="BG65" s="46">
        <f t="shared" si="236"/>
        <v>116.42021842079831</v>
      </c>
      <c r="BH65" s="46">
        <f t="shared" si="236"/>
        <v>116.66183434812024</v>
      </c>
      <c r="BI65" s="46">
        <f t="shared" si="236"/>
        <v>116.71982217067749</v>
      </c>
      <c r="BJ65" s="46">
        <f t="shared" si="236"/>
        <v>118.00521890403016</v>
      </c>
      <c r="BK65" s="46">
        <f t="shared" si="236"/>
        <v>117.32869430752876</v>
      </c>
      <c r="BL65" s="46">
        <f t="shared" si="236"/>
        <v>117.53165168647917</v>
      </c>
      <c r="BM65" s="46">
        <f t="shared" si="236"/>
        <v>117.25137721078573</v>
      </c>
      <c r="BN65" s="46">
        <f t="shared" si="236"/>
        <v>117.41567604136465</v>
      </c>
    </row>
    <row r="66" spans="1:66" x14ac:dyDescent="0.2">
      <c r="BN66" s="5"/>
    </row>
    <row r="67" spans="1:66" s="47" customFormat="1" ht="8" x14ac:dyDescent="0.2">
      <c r="A67" s="45" t="str">
        <f>A60</f>
        <v>Gain / Perte</v>
      </c>
      <c r="B67" s="45" t="s">
        <v>19</v>
      </c>
      <c r="C67" s="45"/>
      <c r="D67" s="45"/>
      <c r="E67" s="45"/>
      <c r="F67" s="48">
        <f t="shared" ref="F67" si="237">IF(F62&gt;=0,F62,0)</f>
        <v>0</v>
      </c>
      <c r="G67" s="48">
        <f t="shared" ref="G67:BB67" si="238">IF(G62&gt;=0,G62,0)</f>
        <v>0</v>
      </c>
      <c r="H67" s="48">
        <f t="shared" si="238"/>
        <v>0</v>
      </c>
      <c r="I67" s="48">
        <f t="shared" si="238"/>
        <v>0</v>
      </c>
      <c r="J67" s="48">
        <f t="shared" si="238"/>
        <v>0</v>
      </c>
      <c r="K67" s="48">
        <f t="shared" si="238"/>
        <v>0</v>
      </c>
      <c r="L67" s="48">
        <f t="shared" si="238"/>
        <v>0</v>
      </c>
      <c r="M67" s="48">
        <f t="shared" si="238"/>
        <v>0</v>
      </c>
      <c r="N67" s="48">
        <f t="shared" si="238"/>
        <v>0</v>
      </c>
      <c r="O67" s="48">
        <f t="shared" si="238"/>
        <v>0</v>
      </c>
      <c r="P67" s="48">
        <f t="shared" si="238"/>
        <v>0</v>
      </c>
      <c r="Q67" s="48">
        <f t="shared" si="238"/>
        <v>0</v>
      </c>
      <c r="R67" s="48">
        <f t="shared" si="238"/>
        <v>0</v>
      </c>
      <c r="S67" s="48">
        <f t="shared" si="238"/>
        <v>0</v>
      </c>
      <c r="T67" s="48">
        <f t="shared" si="238"/>
        <v>0</v>
      </c>
      <c r="U67" s="48">
        <f t="shared" si="238"/>
        <v>0</v>
      </c>
      <c r="V67" s="48">
        <f t="shared" si="238"/>
        <v>0</v>
      </c>
      <c r="W67" s="48">
        <f t="shared" si="238"/>
        <v>0</v>
      </c>
      <c r="X67" s="48">
        <f t="shared" si="238"/>
        <v>0</v>
      </c>
      <c r="Y67" s="48">
        <f t="shared" si="238"/>
        <v>0</v>
      </c>
      <c r="Z67" s="48">
        <f t="shared" si="238"/>
        <v>0</v>
      </c>
      <c r="AA67" s="48">
        <f t="shared" si="238"/>
        <v>0</v>
      </c>
      <c r="AB67" s="48">
        <f t="shared" si="238"/>
        <v>0</v>
      </c>
      <c r="AC67" s="48">
        <f t="shared" si="238"/>
        <v>0</v>
      </c>
      <c r="AD67" s="48">
        <f t="shared" si="238"/>
        <v>0</v>
      </c>
      <c r="AE67" s="48">
        <f t="shared" si="238"/>
        <v>0</v>
      </c>
      <c r="AF67" s="48">
        <f t="shared" si="238"/>
        <v>0</v>
      </c>
      <c r="AG67" s="48">
        <f t="shared" si="238"/>
        <v>0</v>
      </c>
      <c r="AH67" s="48">
        <f t="shared" si="238"/>
        <v>0</v>
      </c>
      <c r="AI67" s="48">
        <f t="shared" si="238"/>
        <v>0</v>
      </c>
      <c r="AJ67" s="48">
        <f t="shared" si="238"/>
        <v>0</v>
      </c>
      <c r="AK67" s="48">
        <f t="shared" si="238"/>
        <v>0</v>
      </c>
      <c r="AL67" s="48">
        <f t="shared" si="238"/>
        <v>0</v>
      </c>
      <c r="AM67" s="48">
        <f t="shared" si="238"/>
        <v>0</v>
      </c>
      <c r="AN67" s="48">
        <f t="shared" si="238"/>
        <v>0</v>
      </c>
      <c r="AO67" s="48">
        <f t="shared" si="238"/>
        <v>0</v>
      </c>
      <c r="AP67" s="48">
        <f t="shared" si="238"/>
        <v>0</v>
      </c>
      <c r="AQ67" s="48">
        <f t="shared" si="238"/>
        <v>0</v>
      </c>
      <c r="AR67" s="48">
        <f t="shared" si="238"/>
        <v>0</v>
      </c>
      <c r="AS67" s="48">
        <f t="shared" si="238"/>
        <v>0</v>
      </c>
      <c r="AT67" s="48">
        <f t="shared" si="238"/>
        <v>126.99103127200434</v>
      </c>
      <c r="AU67" s="48">
        <f t="shared" si="238"/>
        <v>112.78922577972914</v>
      </c>
      <c r="AV67" s="48">
        <f t="shared" si="238"/>
        <v>96.582459512073825</v>
      </c>
      <c r="AW67" s="48">
        <f t="shared" si="238"/>
        <v>90.901737315163643</v>
      </c>
      <c r="AX67" s="48">
        <f t="shared" si="238"/>
        <v>81.712333761338513</v>
      </c>
      <c r="AY67" s="48">
        <f t="shared" si="238"/>
        <v>91.570057573623785</v>
      </c>
      <c r="AZ67" s="48">
        <f t="shared" si="238"/>
        <v>67.844688398293741</v>
      </c>
      <c r="BA67" s="48">
        <f t="shared" si="238"/>
        <v>59.657765232158184</v>
      </c>
      <c r="BB67" s="48">
        <f t="shared" si="238"/>
        <v>61.495645942923211</v>
      </c>
      <c r="BC67" s="48">
        <f t="shared" ref="BC67:BN67" si="239">IF(BC62&gt;=0,BC62,0)</f>
        <v>52.807482582943337</v>
      </c>
      <c r="BD67" s="48">
        <f t="shared" si="239"/>
        <v>30.585833989147918</v>
      </c>
      <c r="BE67" s="48">
        <f t="shared" si="239"/>
        <v>10.369146170732613</v>
      </c>
      <c r="BF67" s="48">
        <f t="shared" si="239"/>
        <v>0</v>
      </c>
      <c r="BG67" s="48">
        <f t="shared" si="239"/>
        <v>104.02839879053923</v>
      </c>
      <c r="BH67" s="48">
        <f t="shared" si="239"/>
        <v>99.851397175164152</v>
      </c>
      <c r="BI67" s="48">
        <f t="shared" si="239"/>
        <v>98.848916787474337</v>
      </c>
      <c r="BJ67" s="48">
        <f t="shared" si="239"/>
        <v>76.627268193678901</v>
      </c>
      <c r="BK67" s="48">
        <f t="shared" si="239"/>
        <v>88.322872716728938</v>
      </c>
      <c r="BL67" s="48">
        <f t="shared" si="239"/>
        <v>84.814191359814231</v>
      </c>
      <c r="BM67" s="48">
        <f t="shared" si="239"/>
        <v>89.659513233649193</v>
      </c>
      <c r="BN67" s="48">
        <f t="shared" si="239"/>
        <v>86.819152135194102</v>
      </c>
    </row>
    <row r="68" spans="1:66" s="47" customFormat="1" ht="8" x14ac:dyDescent="0.2">
      <c r="A68" s="45" t="s">
        <v>21</v>
      </c>
      <c r="B68" s="45" t="s">
        <v>20</v>
      </c>
      <c r="C68" s="45"/>
      <c r="D68" s="45"/>
      <c r="E68" s="45"/>
      <c r="F68" s="48">
        <f t="shared" ref="F68" si="240">IF(F62&lt;0,F62,0)</f>
        <v>0</v>
      </c>
      <c r="G68" s="48">
        <f t="shared" ref="G68:BB68" si="241">IF(G62&lt;0,G62,0)</f>
        <v>-0.83540032307521361</v>
      </c>
      <c r="H68" s="48">
        <f t="shared" si="241"/>
        <v>-2.8403610984550873</v>
      </c>
      <c r="I68" s="48">
        <f t="shared" si="241"/>
        <v>-18.044646978420339</v>
      </c>
      <c r="J68" s="48">
        <f t="shared" si="241"/>
        <v>-24.393689433790392</v>
      </c>
      <c r="K68" s="48">
        <f t="shared" si="241"/>
        <v>-26.565730273785356</v>
      </c>
      <c r="L68" s="48">
        <f t="shared" si="241"/>
        <v>-31.411052147620317</v>
      </c>
      <c r="M68" s="48">
        <f t="shared" si="241"/>
        <v>-27.401130596860327</v>
      </c>
      <c r="N68" s="48">
        <f t="shared" si="241"/>
        <v>-36.757614215300556</v>
      </c>
      <c r="O68" s="48">
        <f t="shared" si="241"/>
        <v>-30.241491695315165</v>
      </c>
      <c r="P68" s="48">
        <f t="shared" si="241"/>
        <v>-28.904851178395415</v>
      </c>
      <c r="Q68" s="48">
        <f t="shared" si="241"/>
        <v>-30.074411630700567</v>
      </c>
      <c r="R68" s="48">
        <f t="shared" si="241"/>
        <v>-38.595494926065584</v>
      </c>
      <c r="S68" s="48">
        <f t="shared" si="241"/>
        <v>-29.57317143685529</v>
      </c>
      <c r="T68" s="48">
        <f t="shared" si="241"/>
        <v>-30.074411630700567</v>
      </c>
      <c r="U68" s="48">
        <f t="shared" si="241"/>
        <v>-31.243972083005719</v>
      </c>
      <c r="V68" s="48">
        <f t="shared" si="241"/>
        <v>-30.909811953775289</v>
      </c>
      <c r="W68" s="48">
        <f t="shared" si="241"/>
        <v>-33.750173052230373</v>
      </c>
      <c r="X68" s="48">
        <f t="shared" si="241"/>
        <v>-35.253893633765465</v>
      </c>
      <c r="Y68" s="48">
        <f t="shared" si="241"/>
        <v>-42.438336412210731</v>
      </c>
      <c r="Z68" s="48">
        <f t="shared" si="241"/>
        <v>-40.433375636830853</v>
      </c>
      <c r="AA68" s="48">
        <f t="shared" si="241"/>
        <v>-30.575651824545353</v>
      </c>
      <c r="AB68" s="48">
        <f t="shared" si="241"/>
        <v>-30.074411630700567</v>
      </c>
      <c r="AC68" s="48">
        <f t="shared" si="241"/>
        <v>-33.917253116845465</v>
      </c>
      <c r="AD68" s="48">
        <f t="shared" si="241"/>
        <v>-38.094254732220548</v>
      </c>
      <c r="AE68" s="48">
        <f t="shared" si="241"/>
        <v>-42.772496541440667</v>
      </c>
      <c r="AF68" s="48">
        <f t="shared" si="241"/>
        <v>-43.440816799900546</v>
      </c>
      <c r="AG68" s="48">
        <f t="shared" si="241"/>
        <v>-55.637661516795617</v>
      </c>
      <c r="AH68" s="48">
        <f t="shared" si="241"/>
        <v>-59.313422938325921</v>
      </c>
      <c r="AI68" s="48">
        <f t="shared" si="241"/>
        <v>-65.328305264466039</v>
      </c>
      <c r="AJ68" s="48">
        <f t="shared" si="241"/>
        <v>-68.502826492151058</v>
      </c>
      <c r="AK68" s="48">
        <f t="shared" si="241"/>
        <v>-69.672386944456207</v>
      </c>
      <c r="AL68" s="48">
        <f t="shared" si="241"/>
        <v>-82.036311725965874</v>
      </c>
      <c r="AM68" s="48">
        <f t="shared" si="241"/>
        <v>-78.360550304436074</v>
      </c>
      <c r="AN68" s="48">
        <f t="shared" si="241"/>
        <v>-86.380393405956056</v>
      </c>
      <c r="AO68" s="48">
        <f t="shared" si="241"/>
        <v>-93.898996313631272</v>
      </c>
      <c r="AP68" s="48">
        <f t="shared" si="241"/>
        <v>-98.075997929006348</v>
      </c>
      <c r="AQ68" s="48">
        <f t="shared" si="241"/>
        <v>-100.91635902746144</v>
      </c>
      <c r="AR68" s="48">
        <f t="shared" si="241"/>
        <v>-117.29020535973159</v>
      </c>
      <c r="AS68" s="48">
        <f t="shared" si="241"/>
        <v>-146.86337679658712</v>
      </c>
      <c r="AT68" s="48">
        <f t="shared" si="241"/>
        <v>0</v>
      </c>
      <c r="AU68" s="48">
        <f t="shared" si="241"/>
        <v>0</v>
      </c>
      <c r="AV68" s="48">
        <f t="shared" si="241"/>
        <v>0</v>
      </c>
      <c r="AW68" s="48">
        <f t="shared" si="241"/>
        <v>0</v>
      </c>
      <c r="AX68" s="48">
        <f t="shared" si="241"/>
        <v>0</v>
      </c>
      <c r="AY68" s="48">
        <f t="shared" si="241"/>
        <v>0</v>
      </c>
      <c r="AZ68" s="48">
        <f t="shared" si="241"/>
        <v>0</v>
      </c>
      <c r="BA68" s="48">
        <f t="shared" si="241"/>
        <v>0</v>
      </c>
      <c r="BB68" s="48">
        <f t="shared" si="241"/>
        <v>0</v>
      </c>
      <c r="BC68" s="48">
        <f t="shared" ref="BC68:BN68" si="242">IF(BC62&lt;0,BC62,0)</f>
        <v>0</v>
      </c>
      <c r="BD68" s="48">
        <f t="shared" si="242"/>
        <v>0</v>
      </c>
      <c r="BE68" s="48">
        <f t="shared" si="242"/>
        <v>0</v>
      </c>
      <c r="BF68" s="48">
        <f t="shared" si="242"/>
        <v>-2.8301789338522747</v>
      </c>
      <c r="BG68" s="48">
        <f t="shared" si="242"/>
        <v>0</v>
      </c>
      <c r="BH68" s="48">
        <f t="shared" si="242"/>
        <v>0</v>
      </c>
      <c r="BI68" s="48">
        <f t="shared" si="242"/>
        <v>0</v>
      </c>
      <c r="BJ68" s="48">
        <f t="shared" si="242"/>
        <v>0</v>
      </c>
      <c r="BK68" s="48">
        <f t="shared" si="242"/>
        <v>0</v>
      </c>
      <c r="BL68" s="48">
        <f t="shared" si="242"/>
        <v>0</v>
      </c>
      <c r="BM68" s="48">
        <f t="shared" si="242"/>
        <v>0</v>
      </c>
      <c r="BN68" s="48">
        <f t="shared" si="242"/>
        <v>0</v>
      </c>
    </row>
    <row r="69" spans="1:66" x14ac:dyDescent="0.2">
      <c r="BN69" s="5"/>
    </row>
    <row r="70" spans="1:66" x14ac:dyDescent="0.2">
      <c r="A70" s="45" t="s">
        <v>28</v>
      </c>
      <c r="B70" s="45" t="s">
        <v>19</v>
      </c>
      <c r="C70" s="45"/>
      <c r="D70" s="45"/>
      <c r="E70" s="45"/>
      <c r="F70" s="48">
        <f>IF(F63&gt;=0,F63,0)</f>
        <v>0</v>
      </c>
      <c r="G70" s="48">
        <f>IF(G63&gt;=0,G63,0)</f>
        <v>0</v>
      </c>
      <c r="H70" s="48">
        <f t="shared" ref="H70:BB70" si="243">IF(H63&gt;=0,H63,0)</f>
        <v>0</v>
      </c>
      <c r="I70" s="48">
        <f t="shared" si="243"/>
        <v>0</v>
      </c>
      <c r="J70" s="48">
        <f t="shared" si="243"/>
        <v>0</v>
      </c>
      <c r="K70" s="48">
        <f t="shared" si="243"/>
        <v>0</v>
      </c>
      <c r="L70" s="48">
        <f t="shared" si="243"/>
        <v>0</v>
      </c>
      <c r="M70" s="48">
        <f t="shared" si="243"/>
        <v>0</v>
      </c>
      <c r="N70" s="48">
        <f t="shared" si="243"/>
        <v>0</v>
      </c>
      <c r="O70" s="48">
        <f t="shared" si="243"/>
        <v>0</v>
      </c>
      <c r="P70" s="48">
        <f t="shared" si="243"/>
        <v>0</v>
      </c>
      <c r="Q70" s="48">
        <f t="shared" si="243"/>
        <v>0</v>
      </c>
      <c r="R70" s="48">
        <f t="shared" si="243"/>
        <v>0</v>
      </c>
      <c r="S70" s="48">
        <f t="shared" si="243"/>
        <v>0</v>
      </c>
      <c r="T70" s="48">
        <f t="shared" si="243"/>
        <v>0</v>
      </c>
      <c r="U70" s="48">
        <f t="shared" si="243"/>
        <v>0</v>
      </c>
      <c r="V70" s="48">
        <f t="shared" si="243"/>
        <v>0</v>
      </c>
      <c r="W70" s="48">
        <f t="shared" si="243"/>
        <v>0</v>
      </c>
      <c r="X70" s="48">
        <f t="shared" si="243"/>
        <v>0</v>
      </c>
      <c r="Y70" s="48">
        <f t="shared" si="243"/>
        <v>0</v>
      </c>
      <c r="Z70" s="48">
        <f t="shared" si="243"/>
        <v>0</v>
      </c>
      <c r="AA70" s="48">
        <f t="shared" si="243"/>
        <v>0</v>
      </c>
      <c r="AB70" s="48">
        <f t="shared" si="243"/>
        <v>0</v>
      </c>
      <c r="AC70" s="48">
        <f t="shared" si="243"/>
        <v>0</v>
      </c>
      <c r="AD70" s="48">
        <f t="shared" si="243"/>
        <v>0</v>
      </c>
      <c r="AE70" s="48">
        <f t="shared" si="243"/>
        <v>0</v>
      </c>
      <c r="AF70" s="48">
        <f t="shared" si="243"/>
        <v>0</v>
      </c>
      <c r="AG70" s="48">
        <f t="shared" si="243"/>
        <v>0</v>
      </c>
      <c r="AH70" s="48">
        <f t="shared" si="243"/>
        <v>0</v>
      </c>
      <c r="AI70" s="48">
        <f t="shared" si="243"/>
        <v>0</v>
      </c>
      <c r="AJ70" s="48">
        <f t="shared" si="243"/>
        <v>0</v>
      </c>
      <c r="AK70" s="48">
        <f t="shared" si="243"/>
        <v>0</v>
      </c>
      <c r="AL70" s="48">
        <f t="shared" si="243"/>
        <v>0</v>
      </c>
      <c r="AM70" s="48">
        <f t="shared" si="243"/>
        <v>0</v>
      </c>
      <c r="AN70" s="48">
        <f t="shared" si="243"/>
        <v>0</v>
      </c>
      <c r="AO70" s="48">
        <f t="shared" si="243"/>
        <v>0</v>
      </c>
      <c r="AP70" s="48">
        <f t="shared" si="243"/>
        <v>0</v>
      </c>
      <c r="AQ70" s="48">
        <f t="shared" si="243"/>
        <v>0</v>
      </c>
      <c r="AR70" s="48">
        <f t="shared" si="243"/>
        <v>0</v>
      </c>
      <c r="AS70" s="48">
        <f t="shared" si="243"/>
        <v>0</v>
      </c>
      <c r="AT70" s="48">
        <f t="shared" si="243"/>
        <v>0</v>
      </c>
      <c r="AU70" s="48">
        <f t="shared" si="243"/>
        <v>0</v>
      </c>
      <c r="AV70" s="48">
        <f t="shared" si="243"/>
        <v>0</v>
      </c>
      <c r="AW70" s="48">
        <f t="shared" si="243"/>
        <v>0</v>
      </c>
      <c r="AX70" s="48">
        <f t="shared" si="243"/>
        <v>0</v>
      </c>
      <c r="AY70" s="48">
        <f t="shared" si="243"/>
        <v>0</v>
      </c>
      <c r="AZ70" s="48">
        <f t="shared" si="243"/>
        <v>0</v>
      </c>
      <c r="BA70" s="48">
        <f t="shared" si="243"/>
        <v>0</v>
      </c>
      <c r="BB70" s="48">
        <f t="shared" si="243"/>
        <v>0</v>
      </c>
      <c r="BC70" s="48">
        <f t="shared" ref="BC70:BN70" si="244">IF(BC63&gt;=0,BC63,0)</f>
        <v>0</v>
      </c>
      <c r="BD70" s="48">
        <f t="shared" si="244"/>
        <v>0</v>
      </c>
      <c r="BE70" s="48">
        <f t="shared" si="244"/>
        <v>0</v>
      </c>
      <c r="BF70" s="48">
        <f t="shared" si="244"/>
        <v>0</v>
      </c>
      <c r="BG70" s="48">
        <f t="shared" si="244"/>
        <v>0</v>
      </c>
      <c r="BH70" s="48">
        <f t="shared" si="244"/>
        <v>0</v>
      </c>
      <c r="BI70" s="48">
        <f t="shared" si="244"/>
        <v>0</v>
      </c>
      <c r="BJ70" s="48">
        <f t="shared" si="244"/>
        <v>0</v>
      </c>
      <c r="BK70" s="48">
        <f t="shared" si="244"/>
        <v>0</v>
      </c>
      <c r="BL70" s="48">
        <f t="shared" si="244"/>
        <v>0</v>
      </c>
      <c r="BM70" s="48">
        <f t="shared" si="244"/>
        <v>0</v>
      </c>
      <c r="BN70" s="48">
        <f t="shared" si="244"/>
        <v>0</v>
      </c>
    </row>
    <row r="71" spans="1:66" x14ac:dyDescent="0.2">
      <c r="A71" s="45" t="s">
        <v>21</v>
      </c>
      <c r="B71" s="45" t="s">
        <v>20</v>
      </c>
      <c r="C71" s="45"/>
      <c r="D71" s="45"/>
      <c r="E71" s="45"/>
      <c r="F71" s="48">
        <f>IF(F63&lt;0,F63,0)</f>
        <v>0</v>
      </c>
      <c r="G71" s="48">
        <f>IF(G63&lt;0,G63,0)</f>
        <v>-0.83540032307521361</v>
      </c>
      <c r="H71" s="48">
        <f t="shared" ref="H71:BB71" si="245">IF(H63&lt;0,H63,0)</f>
        <v>-3.6757614215303009</v>
      </c>
      <c r="I71" s="48">
        <f t="shared" si="245"/>
        <v>-21.720408399950639</v>
      </c>
      <c r="J71" s="48">
        <f t="shared" si="245"/>
        <v>-46.114097833741027</v>
      </c>
      <c r="K71" s="48">
        <f t="shared" si="245"/>
        <v>-72.67982810752639</v>
      </c>
      <c r="L71" s="48">
        <f t="shared" si="245"/>
        <v>-104.09088025514671</v>
      </c>
      <c r="M71" s="48">
        <f t="shared" si="245"/>
        <v>-131.49201085200704</v>
      </c>
      <c r="N71" s="48">
        <f t="shared" si="245"/>
        <v>-168.24962506730759</v>
      </c>
      <c r="O71" s="48">
        <f t="shared" si="245"/>
        <v>-198.49111676262277</v>
      </c>
      <c r="P71" s="48">
        <f t="shared" si="245"/>
        <v>-227.39596794101817</v>
      </c>
      <c r="Q71" s="48">
        <f t="shared" si="245"/>
        <v>-257.47037957171875</v>
      </c>
      <c r="R71" s="48">
        <f t="shared" si="245"/>
        <v>-296.06587449778431</v>
      </c>
      <c r="S71" s="48">
        <f t="shared" si="245"/>
        <v>-325.63904593463963</v>
      </c>
      <c r="T71" s="48">
        <f t="shared" si="245"/>
        <v>-355.71345756534021</v>
      </c>
      <c r="U71" s="48">
        <f t="shared" si="245"/>
        <v>-386.95742964834591</v>
      </c>
      <c r="V71" s="48">
        <f t="shared" si="245"/>
        <v>-417.86724160212123</v>
      </c>
      <c r="W71" s="48">
        <f t="shared" si="245"/>
        <v>-451.61741465435159</v>
      </c>
      <c r="X71" s="48">
        <f t="shared" si="245"/>
        <v>-486.87130828811706</v>
      </c>
      <c r="Y71" s="48">
        <f t="shared" si="245"/>
        <v>-529.30964470032779</v>
      </c>
      <c r="Z71" s="48">
        <f t="shared" si="245"/>
        <v>-569.74302033715867</v>
      </c>
      <c r="AA71" s="48">
        <f t="shared" si="245"/>
        <v>-600.31867216170406</v>
      </c>
      <c r="AB71" s="48">
        <f t="shared" si="245"/>
        <v>-630.39308379240458</v>
      </c>
      <c r="AC71" s="48">
        <f t="shared" si="245"/>
        <v>-664.31033690925005</v>
      </c>
      <c r="AD71" s="48">
        <f t="shared" si="245"/>
        <v>-702.40459164147057</v>
      </c>
      <c r="AE71" s="48">
        <f t="shared" si="245"/>
        <v>-745.17708818291123</v>
      </c>
      <c r="AF71" s="48">
        <f t="shared" si="245"/>
        <v>-788.61790498281175</v>
      </c>
      <c r="AG71" s="48">
        <f t="shared" si="245"/>
        <v>-844.25556649960731</v>
      </c>
      <c r="AH71" s="48">
        <f t="shared" si="245"/>
        <v>-903.56898943793328</v>
      </c>
      <c r="AI71" s="48">
        <f t="shared" si="245"/>
        <v>-968.89729470239934</v>
      </c>
      <c r="AJ71" s="48">
        <f t="shared" si="245"/>
        <v>-1037.4001211945504</v>
      </c>
      <c r="AK71" s="48">
        <f t="shared" si="245"/>
        <v>-1107.0725081390065</v>
      </c>
      <c r="AL71" s="48">
        <f t="shared" si="245"/>
        <v>-1189.1088198649722</v>
      </c>
      <c r="AM71" s="48">
        <f t="shared" si="245"/>
        <v>-1267.4693701694084</v>
      </c>
      <c r="AN71" s="48">
        <f t="shared" si="245"/>
        <v>-1353.8497635753645</v>
      </c>
      <c r="AO71" s="48">
        <f t="shared" si="245"/>
        <v>-1447.7487598889957</v>
      </c>
      <c r="AP71" s="48">
        <f t="shared" si="245"/>
        <v>-1545.8247578180021</v>
      </c>
      <c r="AQ71" s="48">
        <f t="shared" si="245"/>
        <v>-1646.7411168454635</v>
      </c>
      <c r="AR71" s="48">
        <f t="shared" si="245"/>
        <v>-1764.031322205195</v>
      </c>
      <c r="AS71" s="48">
        <f t="shared" si="245"/>
        <v>-1910.8946990017821</v>
      </c>
      <c r="AT71" s="48">
        <f t="shared" si="245"/>
        <v>-1783.9036677297777</v>
      </c>
      <c r="AU71" s="48">
        <f t="shared" si="245"/>
        <v>-1671.1144419500486</v>
      </c>
      <c r="AV71" s="48">
        <f t="shared" si="245"/>
        <v>-1574.5319824379746</v>
      </c>
      <c r="AW71" s="48">
        <f t="shared" si="245"/>
        <v>-1483.6302451228109</v>
      </c>
      <c r="AX71" s="48">
        <f t="shared" si="245"/>
        <v>-1401.9179113614725</v>
      </c>
      <c r="AY71" s="48">
        <f t="shared" si="245"/>
        <v>-1310.3478537878486</v>
      </c>
      <c r="AZ71" s="48">
        <f t="shared" si="245"/>
        <v>-1242.5031653895549</v>
      </c>
      <c r="BA71" s="48">
        <f t="shared" si="245"/>
        <v>-1182.8454001573966</v>
      </c>
      <c r="BB71" s="48">
        <f t="shared" si="245"/>
        <v>-1121.3497542144735</v>
      </c>
      <c r="BC71" s="48">
        <f t="shared" ref="BC71:BN71" si="246">IF(BC63&lt;0,BC63,0)</f>
        <v>-1068.5422716315302</v>
      </c>
      <c r="BD71" s="48">
        <f t="shared" si="246"/>
        <v>-1037.9564376423823</v>
      </c>
      <c r="BE71" s="48">
        <f t="shared" si="246"/>
        <v>-1027.5872914716497</v>
      </c>
      <c r="BF71" s="48">
        <f t="shared" si="246"/>
        <v>-1030.4174704055019</v>
      </c>
      <c r="BG71" s="48">
        <f t="shared" si="246"/>
        <v>-926.38907161496275</v>
      </c>
      <c r="BH71" s="48">
        <f t="shared" si="246"/>
        <v>-826.53767443979859</v>
      </c>
      <c r="BI71" s="48">
        <f t="shared" si="246"/>
        <v>-727.68875765232428</v>
      </c>
      <c r="BJ71" s="48">
        <f t="shared" si="246"/>
        <v>-651.06148945864538</v>
      </c>
      <c r="BK71" s="48">
        <f t="shared" si="246"/>
        <v>-562.73861674191642</v>
      </c>
      <c r="BL71" s="48">
        <f t="shared" si="246"/>
        <v>-477.92442538210219</v>
      </c>
      <c r="BM71" s="48">
        <f t="shared" si="246"/>
        <v>-388.26491214845299</v>
      </c>
      <c r="BN71" s="48">
        <f t="shared" si="246"/>
        <v>-301.44576001325891</v>
      </c>
    </row>
  </sheetData>
  <mergeCells count="5">
    <mergeCell ref="B3:F3"/>
    <mergeCell ref="B4:F4"/>
    <mergeCell ref="B5:F5"/>
    <mergeCell ref="B6:C6"/>
    <mergeCell ref="E6:F6"/>
  </mergeCells>
  <conditionalFormatting sqref="B29:B34 F60:BN63">
    <cfRule type="cellIs" dxfId="7" priority="1" operator="lessThan">
      <formula>0</formula>
    </cfRule>
    <cfRule type="cellIs" dxfId="6" priority="2" operator="greaterThan">
      <formula>0</formula>
    </cfRule>
  </conditionalFormatting>
  <conditionalFormatting sqref="AC21">
    <cfRule type="cellIs" dxfId="5" priority="4" operator="lessThan">
      <formula>0</formula>
    </cfRule>
    <cfRule type="cellIs" dxfId="4" priority="5" operator="greaterThan">
      <formula>0</formula>
    </cfRule>
  </conditionalFormatting>
  <dataValidations count="1">
    <dataValidation type="list" allowBlank="1" showInputMessage="1" showErrorMessage="1" sqref="B3" xr:uid="{303245FA-7264-493C-BB11-204FD04002A5}">
      <formula1>"IPC,IPCH"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colBreaks count="1" manualBreakCount="1">
    <brk id="22" max="4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E6EE9B-9D55-4BD2-85F7-9A58A7103841}">
          <x14:formula1>
            <xm:f>'Liste Conventions -&gt;'!$B$2:$B$16</xm:f>
          </x14:formula1>
          <xm:sqref>B4</xm:sqref>
        </x14:dataValidation>
        <x14:dataValidation type="list" allowBlank="1" showInputMessage="1" showErrorMessage="1" xr:uid="{486119B8-AE0A-48F1-ACA8-EC623C71AEDE}">
          <x14:formula1>
            <xm:f>'Liste Conventions -&gt;'!$D$3:$D$102</xm:f>
          </x14:formula1>
          <xm:sqref>B5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CA3EF-BD3E-4562-9CF8-85437F6783E4}">
  <sheetPr>
    <tabColor theme="0" tint="-0.499984740745262"/>
  </sheetPr>
  <dimension ref="A1:CW108"/>
  <sheetViews>
    <sheetView zoomScale="85" zoomScaleNormal="85" workbookViewId="0">
      <pane xSplit="5" ySplit="8" topLeftCell="F9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baseColWidth="10" defaultColWidth="9.1796875" defaultRowHeight="12.5" outlineLevelRow="1" outlineLevelCol="1" x14ac:dyDescent="0.25"/>
  <cols>
    <col min="1" max="1" width="0" style="4" hidden="1" customWidth="1" outlineLevel="1"/>
    <col min="2" max="2" width="20.7265625" style="78" customWidth="1" collapsed="1"/>
    <col min="3" max="3" width="9.7265625" style="78" customWidth="1"/>
    <col min="4" max="4" width="19.54296875" style="78" customWidth="1"/>
    <col min="5" max="5" width="8.54296875" style="87" customWidth="1"/>
    <col min="6" max="32" width="5.6328125" style="90" customWidth="1"/>
    <col min="33" max="40" width="5.6328125" style="91" customWidth="1"/>
    <col min="41" max="41" width="5.6328125" style="92" customWidth="1"/>
    <col min="42" max="44" width="5.6328125" style="90" customWidth="1"/>
    <col min="45" max="52" width="5.6328125" style="91" customWidth="1"/>
    <col min="53" max="53" width="5.6328125" style="92" customWidth="1"/>
    <col min="54" max="56" width="5.6328125" style="90" customWidth="1"/>
    <col min="57" max="64" width="5.6328125" style="91" customWidth="1"/>
    <col min="65" max="65" width="5.6328125" style="92" customWidth="1"/>
    <col min="66" max="68" width="5.6328125" style="90" customWidth="1"/>
    <col min="69" max="76" width="5.6328125" style="91" customWidth="1"/>
    <col min="77" max="77" width="5.6328125" style="92" customWidth="1"/>
    <col min="78" max="80" width="5.6328125" style="90" customWidth="1"/>
    <col min="81" max="88" width="5.6328125" style="91" customWidth="1"/>
    <col min="89" max="89" width="5.6328125" style="92" customWidth="1"/>
    <col min="90" max="92" width="5.6328125" style="90" customWidth="1"/>
    <col min="93" max="100" width="5.6328125" style="91" customWidth="1"/>
    <col min="101" max="101" width="5.6328125" style="92" customWidth="1"/>
    <col min="102" max="16384" width="9.1796875" style="4"/>
  </cols>
  <sheetData>
    <row r="1" spans="1:101" s="72" customFormat="1" ht="22" customHeight="1" thickTop="1" thickBot="1" x14ac:dyDescent="0.25">
      <c r="B1" s="74" t="s">
        <v>35</v>
      </c>
      <c r="C1" s="75"/>
      <c r="D1" s="73" t="s">
        <v>238</v>
      </c>
      <c r="E1" s="8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1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1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1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1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1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1"/>
    </row>
    <row r="2" spans="1:101" s="2" customFormat="1" ht="15" thickTop="1" x14ac:dyDescent="0.35">
      <c r="B2" s="76"/>
      <c r="C2" s="165"/>
      <c r="D2" s="76"/>
      <c r="E2" s="84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 ht="14.5" x14ac:dyDescent="0.35">
      <c r="B3" s="168" t="s">
        <v>112</v>
      </c>
      <c r="C3" s="165"/>
      <c r="D3" s="164"/>
      <c r="E3" s="85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9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9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9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9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9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9"/>
    </row>
    <row r="4" spans="1:101" ht="14.5" x14ac:dyDescent="0.35">
      <c r="B4" s="76"/>
      <c r="C4" s="165"/>
      <c r="D4" s="77"/>
      <c r="E4" s="85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9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9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9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9"/>
    </row>
    <row r="5" spans="1:101" s="93" customFormat="1" ht="14.5" customHeight="1" x14ac:dyDescent="0.35">
      <c r="A5" s="176" t="str">
        <f>D5</f>
        <v>Echelon</v>
      </c>
      <c r="B5" s="176" t="s">
        <v>37</v>
      </c>
      <c r="C5" s="176" t="s">
        <v>36</v>
      </c>
      <c r="D5" s="176" t="s">
        <v>80</v>
      </c>
      <c r="E5" s="176" t="s">
        <v>45</v>
      </c>
      <c r="F5" s="177">
        <v>2018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>
        <v>2019</v>
      </c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>
        <v>2020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>
        <v>2021</v>
      </c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>
        <v>2022</v>
      </c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>
        <v>2023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>
        <v>2024</v>
      </c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>
        <v>2025</v>
      </c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</row>
    <row r="6" spans="1:101" s="2" customFormat="1" ht="20" hidden="1" customHeight="1" outlineLevel="1" x14ac:dyDescent="0.2">
      <c r="A6" s="176"/>
      <c r="B6" s="176"/>
      <c r="C6" s="176"/>
      <c r="D6" s="176"/>
      <c r="E6" s="176"/>
      <c r="F6" s="81" t="s">
        <v>38</v>
      </c>
      <c r="G6" s="81" t="s">
        <v>39</v>
      </c>
      <c r="H6" s="81" t="s">
        <v>2</v>
      </c>
      <c r="I6" s="81" t="s">
        <v>3</v>
      </c>
      <c r="J6" s="81" t="s">
        <v>4</v>
      </c>
      <c r="K6" s="81" t="s">
        <v>5</v>
      </c>
      <c r="L6" s="81" t="s">
        <v>40</v>
      </c>
      <c r="M6" s="81" t="s">
        <v>7</v>
      </c>
      <c r="N6" s="81" t="s">
        <v>41</v>
      </c>
      <c r="O6" s="81" t="s">
        <v>42</v>
      </c>
      <c r="P6" s="81" t="s">
        <v>43</v>
      </c>
      <c r="Q6" s="81" t="s">
        <v>44</v>
      </c>
      <c r="R6" s="81" t="s">
        <v>38</v>
      </c>
      <c r="S6" s="81" t="s">
        <v>39</v>
      </c>
      <c r="T6" s="81" t="s">
        <v>2</v>
      </c>
      <c r="U6" s="81" t="s">
        <v>3</v>
      </c>
      <c r="V6" s="81" t="s">
        <v>4</v>
      </c>
      <c r="W6" s="81" t="s">
        <v>5</v>
      </c>
      <c r="X6" s="81" t="s">
        <v>40</v>
      </c>
      <c r="Y6" s="81" t="s">
        <v>7</v>
      </c>
      <c r="Z6" s="81" t="s">
        <v>41</v>
      </c>
      <c r="AA6" s="81" t="s">
        <v>42</v>
      </c>
      <c r="AB6" s="81" t="s">
        <v>43</v>
      </c>
      <c r="AC6" s="81" t="s">
        <v>44</v>
      </c>
      <c r="AD6" s="81" t="str">
        <f>R6</f>
        <v>Janv.</v>
      </c>
      <c r="AE6" s="81" t="str">
        <f t="shared" ref="AE6:AO6" si="0">S6</f>
        <v>Fév.</v>
      </c>
      <c r="AF6" s="81" t="str">
        <f t="shared" si="0"/>
        <v>Mars</v>
      </c>
      <c r="AG6" s="81" t="str">
        <f t="shared" si="0"/>
        <v>Avril</v>
      </c>
      <c r="AH6" s="81" t="str">
        <f t="shared" si="0"/>
        <v>Mai</v>
      </c>
      <c r="AI6" s="81" t="str">
        <f t="shared" si="0"/>
        <v>Juin</v>
      </c>
      <c r="AJ6" s="81" t="str">
        <f t="shared" si="0"/>
        <v>Juil.</v>
      </c>
      <c r="AK6" s="81" t="str">
        <f t="shared" si="0"/>
        <v>Août</v>
      </c>
      <c r="AL6" s="81" t="str">
        <f t="shared" si="0"/>
        <v>Sept.</v>
      </c>
      <c r="AM6" s="81" t="str">
        <f t="shared" si="0"/>
        <v>Oct.</v>
      </c>
      <c r="AN6" s="81" t="str">
        <f t="shared" si="0"/>
        <v>Nov.</v>
      </c>
      <c r="AO6" s="81" t="str">
        <f t="shared" si="0"/>
        <v>Déc.</v>
      </c>
      <c r="AP6" s="81" t="str">
        <f>AD6</f>
        <v>Janv.</v>
      </c>
      <c r="AQ6" s="81" t="str">
        <f t="shared" ref="AQ6:BA6" si="1">AE6</f>
        <v>Fév.</v>
      </c>
      <c r="AR6" s="81" t="str">
        <f t="shared" si="1"/>
        <v>Mars</v>
      </c>
      <c r="AS6" s="81" t="str">
        <f t="shared" si="1"/>
        <v>Avril</v>
      </c>
      <c r="AT6" s="81" t="str">
        <f t="shared" si="1"/>
        <v>Mai</v>
      </c>
      <c r="AU6" s="81" t="str">
        <f t="shared" si="1"/>
        <v>Juin</v>
      </c>
      <c r="AV6" s="81" t="str">
        <f t="shared" si="1"/>
        <v>Juil.</v>
      </c>
      <c r="AW6" s="81" t="str">
        <f t="shared" si="1"/>
        <v>Août</v>
      </c>
      <c r="AX6" s="81" t="str">
        <f t="shared" si="1"/>
        <v>Sept.</v>
      </c>
      <c r="AY6" s="81" t="str">
        <f t="shared" si="1"/>
        <v>Oct.</v>
      </c>
      <c r="AZ6" s="81" t="str">
        <f t="shared" si="1"/>
        <v>Nov.</v>
      </c>
      <c r="BA6" s="81" t="str">
        <f t="shared" si="1"/>
        <v>Déc.</v>
      </c>
      <c r="BB6" s="81" t="str">
        <f>AP6</f>
        <v>Janv.</v>
      </c>
      <c r="BC6" s="81" t="str">
        <f t="shared" ref="BC6:BM6" si="2">AQ6</f>
        <v>Fév.</v>
      </c>
      <c r="BD6" s="81" t="str">
        <f t="shared" si="2"/>
        <v>Mars</v>
      </c>
      <c r="BE6" s="81" t="str">
        <f t="shared" si="2"/>
        <v>Avril</v>
      </c>
      <c r="BF6" s="81" t="str">
        <f t="shared" si="2"/>
        <v>Mai</v>
      </c>
      <c r="BG6" s="81" t="str">
        <f t="shared" si="2"/>
        <v>Juin</v>
      </c>
      <c r="BH6" s="81" t="str">
        <f t="shared" si="2"/>
        <v>Juil.</v>
      </c>
      <c r="BI6" s="81" t="str">
        <f t="shared" si="2"/>
        <v>Août</v>
      </c>
      <c r="BJ6" s="81" t="str">
        <f t="shared" si="2"/>
        <v>Sept.</v>
      </c>
      <c r="BK6" s="81" t="str">
        <f t="shared" si="2"/>
        <v>Oct.</v>
      </c>
      <c r="BL6" s="81" t="str">
        <f t="shared" si="2"/>
        <v>Nov.</v>
      </c>
      <c r="BM6" s="81" t="str">
        <f t="shared" si="2"/>
        <v>Déc.</v>
      </c>
      <c r="BN6" s="81" t="str">
        <f>BB6</f>
        <v>Janv.</v>
      </c>
      <c r="BO6" s="81" t="str">
        <f t="shared" ref="BO6:BY6" si="3">BC6</f>
        <v>Fév.</v>
      </c>
      <c r="BP6" s="81" t="str">
        <f t="shared" si="3"/>
        <v>Mars</v>
      </c>
      <c r="BQ6" s="81" t="str">
        <f t="shared" si="3"/>
        <v>Avril</v>
      </c>
      <c r="BR6" s="81" t="str">
        <f t="shared" si="3"/>
        <v>Mai</v>
      </c>
      <c r="BS6" s="81" t="str">
        <f t="shared" si="3"/>
        <v>Juin</v>
      </c>
      <c r="BT6" s="81" t="str">
        <f t="shared" si="3"/>
        <v>Juil.</v>
      </c>
      <c r="BU6" s="81" t="str">
        <f t="shared" si="3"/>
        <v>Août</v>
      </c>
      <c r="BV6" s="81" t="str">
        <f t="shared" si="3"/>
        <v>Sept.</v>
      </c>
      <c r="BW6" s="81" t="str">
        <f t="shared" si="3"/>
        <v>Oct.</v>
      </c>
      <c r="BX6" s="81" t="str">
        <f t="shared" si="3"/>
        <v>Nov.</v>
      </c>
      <c r="BY6" s="81" t="str">
        <f t="shared" si="3"/>
        <v>Déc.</v>
      </c>
      <c r="BZ6" s="81" t="str">
        <f>BN6</f>
        <v>Janv.</v>
      </c>
      <c r="CA6" s="81" t="str">
        <f t="shared" ref="CA6:CK6" si="4">BO6</f>
        <v>Fév.</v>
      </c>
      <c r="CB6" s="81" t="str">
        <f t="shared" si="4"/>
        <v>Mars</v>
      </c>
      <c r="CC6" s="81" t="str">
        <f t="shared" si="4"/>
        <v>Avril</v>
      </c>
      <c r="CD6" s="81" t="str">
        <f t="shared" si="4"/>
        <v>Mai</v>
      </c>
      <c r="CE6" s="81" t="str">
        <f t="shared" si="4"/>
        <v>Juin</v>
      </c>
      <c r="CF6" s="81" t="str">
        <f t="shared" si="4"/>
        <v>Juil.</v>
      </c>
      <c r="CG6" s="81" t="str">
        <f t="shared" si="4"/>
        <v>Août</v>
      </c>
      <c r="CH6" s="81" t="str">
        <f t="shared" si="4"/>
        <v>Sept.</v>
      </c>
      <c r="CI6" s="81" t="str">
        <f t="shared" si="4"/>
        <v>Oct.</v>
      </c>
      <c r="CJ6" s="81" t="str">
        <f t="shared" si="4"/>
        <v>Nov.</v>
      </c>
      <c r="CK6" s="81" t="str">
        <f t="shared" si="4"/>
        <v>Déc.</v>
      </c>
      <c r="CL6" s="81" t="str">
        <f>BZ6</f>
        <v>Janv.</v>
      </c>
      <c r="CM6" s="81" t="str">
        <f t="shared" ref="CM6:CW6" si="5">CA6</f>
        <v>Fév.</v>
      </c>
      <c r="CN6" s="81" t="str">
        <f t="shared" si="5"/>
        <v>Mars</v>
      </c>
      <c r="CO6" s="81" t="str">
        <f t="shared" si="5"/>
        <v>Avril</v>
      </c>
      <c r="CP6" s="81" t="str">
        <f t="shared" si="5"/>
        <v>Mai</v>
      </c>
      <c r="CQ6" s="81" t="str">
        <f t="shared" si="5"/>
        <v>Juin</v>
      </c>
      <c r="CR6" s="81" t="str">
        <f t="shared" si="5"/>
        <v>Juil.</v>
      </c>
      <c r="CS6" s="81" t="str">
        <f t="shared" si="5"/>
        <v>Août</v>
      </c>
      <c r="CT6" s="81" t="str">
        <f t="shared" si="5"/>
        <v>Sept.</v>
      </c>
      <c r="CU6" s="81" t="str">
        <f t="shared" si="5"/>
        <v>Oct.</v>
      </c>
      <c r="CV6" s="81" t="str">
        <f t="shared" si="5"/>
        <v>Nov.</v>
      </c>
      <c r="CW6" s="81" t="str">
        <f t="shared" si="5"/>
        <v>Déc.</v>
      </c>
    </row>
    <row r="7" spans="1:101" s="3" customFormat="1" ht="20" hidden="1" customHeight="1" outlineLevel="1" x14ac:dyDescent="0.2">
      <c r="A7" s="176"/>
      <c r="B7" s="176"/>
      <c r="C7" s="176"/>
      <c r="D7" s="176"/>
      <c r="E7" s="176"/>
      <c r="F7" s="82">
        <f>F5</f>
        <v>2018</v>
      </c>
      <c r="G7" s="82">
        <f>F7</f>
        <v>2018</v>
      </c>
      <c r="H7" s="82">
        <f t="shared" ref="H7:Q7" si="6">G7</f>
        <v>2018</v>
      </c>
      <c r="I7" s="82">
        <f t="shared" si="6"/>
        <v>2018</v>
      </c>
      <c r="J7" s="82">
        <f t="shared" si="6"/>
        <v>2018</v>
      </c>
      <c r="K7" s="82">
        <f t="shared" si="6"/>
        <v>2018</v>
      </c>
      <c r="L7" s="82">
        <f t="shared" si="6"/>
        <v>2018</v>
      </c>
      <c r="M7" s="82">
        <f t="shared" si="6"/>
        <v>2018</v>
      </c>
      <c r="N7" s="82">
        <f t="shared" si="6"/>
        <v>2018</v>
      </c>
      <c r="O7" s="82">
        <f t="shared" si="6"/>
        <v>2018</v>
      </c>
      <c r="P7" s="82">
        <f t="shared" si="6"/>
        <v>2018</v>
      </c>
      <c r="Q7" s="82">
        <f t="shared" si="6"/>
        <v>2018</v>
      </c>
      <c r="R7" s="82">
        <f>R5</f>
        <v>2019</v>
      </c>
      <c r="S7" s="82">
        <f>R7</f>
        <v>2019</v>
      </c>
      <c r="T7" s="82">
        <f t="shared" ref="T7:AC7" si="7">S7</f>
        <v>2019</v>
      </c>
      <c r="U7" s="82">
        <f t="shared" si="7"/>
        <v>2019</v>
      </c>
      <c r="V7" s="82">
        <f t="shared" si="7"/>
        <v>2019</v>
      </c>
      <c r="W7" s="82">
        <f t="shared" si="7"/>
        <v>2019</v>
      </c>
      <c r="X7" s="82">
        <f t="shared" si="7"/>
        <v>2019</v>
      </c>
      <c r="Y7" s="82">
        <f t="shared" si="7"/>
        <v>2019</v>
      </c>
      <c r="Z7" s="82">
        <f t="shared" si="7"/>
        <v>2019</v>
      </c>
      <c r="AA7" s="82">
        <f t="shared" si="7"/>
        <v>2019</v>
      </c>
      <c r="AB7" s="82">
        <f t="shared" si="7"/>
        <v>2019</v>
      </c>
      <c r="AC7" s="82">
        <f t="shared" si="7"/>
        <v>2019</v>
      </c>
      <c r="AD7" s="82">
        <f>AD5</f>
        <v>2020</v>
      </c>
      <c r="AE7" s="82">
        <f>AD7</f>
        <v>2020</v>
      </c>
      <c r="AF7" s="82">
        <f t="shared" ref="AF7:AO7" si="8">AE7</f>
        <v>2020</v>
      </c>
      <c r="AG7" s="82">
        <f t="shared" si="8"/>
        <v>2020</v>
      </c>
      <c r="AH7" s="82">
        <f t="shared" si="8"/>
        <v>2020</v>
      </c>
      <c r="AI7" s="82">
        <f t="shared" si="8"/>
        <v>2020</v>
      </c>
      <c r="AJ7" s="82">
        <f t="shared" si="8"/>
        <v>2020</v>
      </c>
      <c r="AK7" s="82">
        <f t="shared" si="8"/>
        <v>2020</v>
      </c>
      <c r="AL7" s="82">
        <f t="shared" si="8"/>
        <v>2020</v>
      </c>
      <c r="AM7" s="82">
        <f t="shared" si="8"/>
        <v>2020</v>
      </c>
      <c r="AN7" s="82">
        <f t="shared" si="8"/>
        <v>2020</v>
      </c>
      <c r="AO7" s="82">
        <f t="shared" si="8"/>
        <v>2020</v>
      </c>
      <c r="AP7" s="82">
        <f>AP5</f>
        <v>2021</v>
      </c>
      <c r="AQ7" s="82">
        <f>AP7</f>
        <v>2021</v>
      </c>
      <c r="AR7" s="82">
        <f t="shared" ref="AR7:BA7" si="9">AQ7</f>
        <v>2021</v>
      </c>
      <c r="AS7" s="82">
        <f t="shared" si="9"/>
        <v>2021</v>
      </c>
      <c r="AT7" s="82">
        <f t="shared" si="9"/>
        <v>2021</v>
      </c>
      <c r="AU7" s="82">
        <f t="shared" si="9"/>
        <v>2021</v>
      </c>
      <c r="AV7" s="82">
        <f t="shared" si="9"/>
        <v>2021</v>
      </c>
      <c r="AW7" s="82">
        <f t="shared" si="9"/>
        <v>2021</v>
      </c>
      <c r="AX7" s="82">
        <f t="shared" si="9"/>
        <v>2021</v>
      </c>
      <c r="AY7" s="82">
        <f t="shared" si="9"/>
        <v>2021</v>
      </c>
      <c r="AZ7" s="82">
        <f t="shared" si="9"/>
        <v>2021</v>
      </c>
      <c r="BA7" s="82">
        <f t="shared" si="9"/>
        <v>2021</v>
      </c>
      <c r="BB7" s="82">
        <f>BB5</f>
        <v>2022</v>
      </c>
      <c r="BC7" s="82">
        <f>BB7</f>
        <v>2022</v>
      </c>
      <c r="BD7" s="82">
        <f t="shared" ref="BD7:BM7" si="10">BC7</f>
        <v>2022</v>
      </c>
      <c r="BE7" s="82">
        <f t="shared" si="10"/>
        <v>2022</v>
      </c>
      <c r="BF7" s="82">
        <f t="shared" si="10"/>
        <v>2022</v>
      </c>
      <c r="BG7" s="82">
        <f t="shared" si="10"/>
        <v>2022</v>
      </c>
      <c r="BH7" s="82">
        <f t="shared" si="10"/>
        <v>2022</v>
      </c>
      <c r="BI7" s="82">
        <f t="shared" si="10"/>
        <v>2022</v>
      </c>
      <c r="BJ7" s="82">
        <f t="shared" si="10"/>
        <v>2022</v>
      </c>
      <c r="BK7" s="82">
        <f t="shared" si="10"/>
        <v>2022</v>
      </c>
      <c r="BL7" s="82">
        <f t="shared" si="10"/>
        <v>2022</v>
      </c>
      <c r="BM7" s="82">
        <f t="shared" si="10"/>
        <v>2022</v>
      </c>
      <c r="BN7" s="82">
        <f>BN5</f>
        <v>2023</v>
      </c>
      <c r="BO7" s="82">
        <f>BN7</f>
        <v>2023</v>
      </c>
      <c r="BP7" s="82">
        <f t="shared" ref="BP7:BY7" si="11">BO7</f>
        <v>2023</v>
      </c>
      <c r="BQ7" s="82">
        <f t="shared" si="11"/>
        <v>2023</v>
      </c>
      <c r="BR7" s="82">
        <f t="shared" si="11"/>
        <v>2023</v>
      </c>
      <c r="BS7" s="82">
        <f t="shared" si="11"/>
        <v>2023</v>
      </c>
      <c r="BT7" s="82">
        <f t="shared" si="11"/>
        <v>2023</v>
      </c>
      <c r="BU7" s="82">
        <f t="shared" si="11"/>
        <v>2023</v>
      </c>
      <c r="BV7" s="82">
        <f t="shared" si="11"/>
        <v>2023</v>
      </c>
      <c r="BW7" s="82">
        <f t="shared" si="11"/>
        <v>2023</v>
      </c>
      <c r="BX7" s="82">
        <f t="shared" si="11"/>
        <v>2023</v>
      </c>
      <c r="BY7" s="82">
        <f t="shared" si="11"/>
        <v>2023</v>
      </c>
      <c r="BZ7" s="82">
        <f>BZ5</f>
        <v>2024</v>
      </c>
      <c r="CA7" s="82">
        <f>BZ7</f>
        <v>2024</v>
      </c>
      <c r="CB7" s="82">
        <f t="shared" ref="CB7:CK7" si="12">CA7</f>
        <v>2024</v>
      </c>
      <c r="CC7" s="82">
        <f t="shared" si="12"/>
        <v>2024</v>
      </c>
      <c r="CD7" s="82">
        <f t="shared" si="12"/>
        <v>2024</v>
      </c>
      <c r="CE7" s="82">
        <f t="shared" si="12"/>
        <v>2024</v>
      </c>
      <c r="CF7" s="82">
        <f t="shared" si="12"/>
        <v>2024</v>
      </c>
      <c r="CG7" s="82">
        <f t="shared" si="12"/>
        <v>2024</v>
      </c>
      <c r="CH7" s="82">
        <f t="shared" si="12"/>
        <v>2024</v>
      </c>
      <c r="CI7" s="82">
        <f t="shared" si="12"/>
        <v>2024</v>
      </c>
      <c r="CJ7" s="82">
        <f t="shared" si="12"/>
        <v>2024</v>
      </c>
      <c r="CK7" s="82">
        <f t="shared" si="12"/>
        <v>2024</v>
      </c>
      <c r="CL7" s="82">
        <f>CL5</f>
        <v>2025</v>
      </c>
      <c r="CM7" s="82">
        <f>CL7</f>
        <v>2025</v>
      </c>
      <c r="CN7" s="82">
        <f t="shared" ref="CN7:CW7" si="13">CM7</f>
        <v>2025</v>
      </c>
      <c r="CO7" s="82">
        <f t="shared" si="13"/>
        <v>2025</v>
      </c>
      <c r="CP7" s="82">
        <f t="shared" si="13"/>
        <v>2025</v>
      </c>
      <c r="CQ7" s="82">
        <f t="shared" si="13"/>
        <v>2025</v>
      </c>
      <c r="CR7" s="82">
        <f t="shared" si="13"/>
        <v>2025</v>
      </c>
      <c r="CS7" s="82">
        <f t="shared" si="13"/>
        <v>2025</v>
      </c>
      <c r="CT7" s="82">
        <f t="shared" si="13"/>
        <v>2025</v>
      </c>
      <c r="CU7" s="82">
        <f t="shared" si="13"/>
        <v>2025</v>
      </c>
      <c r="CV7" s="82">
        <f t="shared" si="13"/>
        <v>2025</v>
      </c>
      <c r="CW7" s="82">
        <f t="shared" si="13"/>
        <v>2025</v>
      </c>
    </row>
    <row r="8" spans="1:101" s="3" customFormat="1" ht="34" customHeight="1" collapsed="1" x14ac:dyDescent="0.2">
      <c r="A8" s="176"/>
      <c r="B8" s="176"/>
      <c r="C8" s="176"/>
      <c r="D8" s="176"/>
      <c r="E8" s="176"/>
      <c r="F8" s="83" t="str">
        <f t="shared" ref="F8:BQ8" si="14">F6&amp;" "&amp;F7</f>
        <v>Janv. 2018</v>
      </c>
      <c r="G8" s="83" t="str">
        <f t="shared" si="14"/>
        <v>Fév. 2018</v>
      </c>
      <c r="H8" s="83" t="str">
        <f t="shared" si="14"/>
        <v>Mars 2018</v>
      </c>
      <c r="I8" s="83" t="str">
        <f t="shared" si="14"/>
        <v>Avril 2018</v>
      </c>
      <c r="J8" s="83" t="str">
        <f t="shared" si="14"/>
        <v>Mai 2018</v>
      </c>
      <c r="K8" s="83" t="str">
        <f t="shared" si="14"/>
        <v>Juin 2018</v>
      </c>
      <c r="L8" s="83" t="str">
        <f t="shared" si="14"/>
        <v>Juil. 2018</v>
      </c>
      <c r="M8" s="83" t="str">
        <f t="shared" si="14"/>
        <v>Août 2018</v>
      </c>
      <c r="N8" s="83" t="str">
        <f t="shared" si="14"/>
        <v>Sept. 2018</v>
      </c>
      <c r="O8" s="83" t="str">
        <f t="shared" si="14"/>
        <v>Oct. 2018</v>
      </c>
      <c r="P8" s="83" t="str">
        <f t="shared" si="14"/>
        <v>Nov. 2018</v>
      </c>
      <c r="Q8" s="83" t="str">
        <f t="shared" si="14"/>
        <v>Déc. 2018</v>
      </c>
      <c r="R8" s="83" t="str">
        <f t="shared" si="14"/>
        <v>Janv. 2019</v>
      </c>
      <c r="S8" s="83" t="str">
        <f t="shared" si="14"/>
        <v>Fév. 2019</v>
      </c>
      <c r="T8" s="83" t="str">
        <f t="shared" si="14"/>
        <v>Mars 2019</v>
      </c>
      <c r="U8" s="83" t="str">
        <f t="shared" si="14"/>
        <v>Avril 2019</v>
      </c>
      <c r="V8" s="83" t="str">
        <f t="shared" si="14"/>
        <v>Mai 2019</v>
      </c>
      <c r="W8" s="83" t="str">
        <f t="shared" si="14"/>
        <v>Juin 2019</v>
      </c>
      <c r="X8" s="83" t="str">
        <f t="shared" si="14"/>
        <v>Juil. 2019</v>
      </c>
      <c r="Y8" s="83" t="str">
        <f t="shared" si="14"/>
        <v>Août 2019</v>
      </c>
      <c r="Z8" s="83" t="str">
        <f t="shared" si="14"/>
        <v>Sept. 2019</v>
      </c>
      <c r="AA8" s="83" t="str">
        <f t="shared" si="14"/>
        <v>Oct. 2019</v>
      </c>
      <c r="AB8" s="83" t="str">
        <f t="shared" si="14"/>
        <v>Nov. 2019</v>
      </c>
      <c r="AC8" s="83" t="str">
        <f t="shared" si="14"/>
        <v>Déc. 2019</v>
      </c>
      <c r="AD8" s="83" t="str">
        <f t="shared" si="14"/>
        <v>Janv. 2020</v>
      </c>
      <c r="AE8" s="83" t="str">
        <f t="shared" si="14"/>
        <v>Fév. 2020</v>
      </c>
      <c r="AF8" s="83" t="str">
        <f t="shared" si="14"/>
        <v>Mars 2020</v>
      </c>
      <c r="AG8" s="83" t="str">
        <f t="shared" si="14"/>
        <v>Avril 2020</v>
      </c>
      <c r="AH8" s="83" t="str">
        <f t="shared" si="14"/>
        <v>Mai 2020</v>
      </c>
      <c r="AI8" s="83" t="str">
        <f t="shared" si="14"/>
        <v>Juin 2020</v>
      </c>
      <c r="AJ8" s="83" t="str">
        <f t="shared" si="14"/>
        <v>Juil. 2020</v>
      </c>
      <c r="AK8" s="83" t="str">
        <f t="shared" si="14"/>
        <v>Août 2020</v>
      </c>
      <c r="AL8" s="83" t="str">
        <f t="shared" si="14"/>
        <v>Sept. 2020</v>
      </c>
      <c r="AM8" s="83" t="str">
        <f t="shared" si="14"/>
        <v>Oct. 2020</v>
      </c>
      <c r="AN8" s="83" t="str">
        <f t="shared" si="14"/>
        <v>Nov. 2020</v>
      </c>
      <c r="AO8" s="83" t="str">
        <f t="shared" si="14"/>
        <v>Déc. 2020</v>
      </c>
      <c r="AP8" s="83" t="str">
        <f t="shared" si="14"/>
        <v>Janv. 2021</v>
      </c>
      <c r="AQ8" s="83" t="str">
        <f t="shared" si="14"/>
        <v>Fév. 2021</v>
      </c>
      <c r="AR8" s="83" t="str">
        <f t="shared" si="14"/>
        <v>Mars 2021</v>
      </c>
      <c r="AS8" s="83" t="str">
        <f t="shared" si="14"/>
        <v>Avril 2021</v>
      </c>
      <c r="AT8" s="83" t="str">
        <f t="shared" si="14"/>
        <v>Mai 2021</v>
      </c>
      <c r="AU8" s="83" t="str">
        <f t="shared" si="14"/>
        <v>Juin 2021</v>
      </c>
      <c r="AV8" s="83" t="str">
        <f t="shared" si="14"/>
        <v>Juil. 2021</v>
      </c>
      <c r="AW8" s="83" t="str">
        <f t="shared" si="14"/>
        <v>Août 2021</v>
      </c>
      <c r="AX8" s="83" t="str">
        <f t="shared" si="14"/>
        <v>Sept. 2021</v>
      </c>
      <c r="AY8" s="83" t="str">
        <f t="shared" si="14"/>
        <v>Oct. 2021</v>
      </c>
      <c r="AZ8" s="83" t="str">
        <f t="shared" si="14"/>
        <v>Nov. 2021</v>
      </c>
      <c r="BA8" s="83" t="str">
        <f t="shared" si="14"/>
        <v>Déc. 2021</v>
      </c>
      <c r="BB8" s="83" t="str">
        <f t="shared" si="14"/>
        <v>Janv. 2022</v>
      </c>
      <c r="BC8" s="83" t="str">
        <f t="shared" si="14"/>
        <v>Fév. 2022</v>
      </c>
      <c r="BD8" s="83" t="str">
        <f t="shared" si="14"/>
        <v>Mars 2022</v>
      </c>
      <c r="BE8" s="83" t="str">
        <f t="shared" si="14"/>
        <v>Avril 2022</v>
      </c>
      <c r="BF8" s="83" t="str">
        <f t="shared" si="14"/>
        <v>Mai 2022</v>
      </c>
      <c r="BG8" s="83" t="str">
        <f t="shared" si="14"/>
        <v>Juin 2022</v>
      </c>
      <c r="BH8" s="83" t="str">
        <f t="shared" si="14"/>
        <v>Juil. 2022</v>
      </c>
      <c r="BI8" s="83" t="str">
        <f t="shared" si="14"/>
        <v>Août 2022</v>
      </c>
      <c r="BJ8" s="83" t="str">
        <f t="shared" si="14"/>
        <v>Sept. 2022</v>
      </c>
      <c r="BK8" s="83" t="str">
        <f t="shared" si="14"/>
        <v>Oct. 2022</v>
      </c>
      <c r="BL8" s="83" t="str">
        <f t="shared" si="14"/>
        <v>Nov. 2022</v>
      </c>
      <c r="BM8" s="83" t="str">
        <f t="shared" si="14"/>
        <v>Déc. 2022</v>
      </c>
      <c r="BN8" s="83" t="str">
        <f t="shared" si="14"/>
        <v>Janv. 2023</v>
      </c>
      <c r="BO8" s="83" t="str">
        <f t="shared" si="14"/>
        <v>Fév. 2023</v>
      </c>
      <c r="BP8" s="83" t="str">
        <f t="shared" si="14"/>
        <v>Mars 2023</v>
      </c>
      <c r="BQ8" s="83" t="str">
        <f t="shared" si="14"/>
        <v>Avril 2023</v>
      </c>
      <c r="BR8" s="83" t="str">
        <f t="shared" ref="BR8:BY8" si="15">BR6&amp;" "&amp;BR7</f>
        <v>Mai 2023</v>
      </c>
      <c r="BS8" s="83" t="str">
        <f t="shared" si="15"/>
        <v>Juin 2023</v>
      </c>
      <c r="BT8" s="83" t="str">
        <f t="shared" si="15"/>
        <v>Juil. 2023</v>
      </c>
      <c r="BU8" s="83" t="str">
        <f t="shared" si="15"/>
        <v>Août 2023</v>
      </c>
      <c r="BV8" s="83" t="str">
        <f t="shared" si="15"/>
        <v>Sept. 2023</v>
      </c>
      <c r="BW8" s="83" t="str">
        <f t="shared" si="15"/>
        <v>Oct. 2023</v>
      </c>
      <c r="BX8" s="83" t="str">
        <f t="shared" si="15"/>
        <v>Nov. 2023</v>
      </c>
      <c r="BY8" s="83" t="str">
        <f t="shared" si="15"/>
        <v>Déc. 2023</v>
      </c>
      <c r="BZ8" s="83" t="str">
        <f t="shared" ref="BZ8:CC8" si="16">BZ6&amp;" "&amp;BZ7</f>
        <v>Janv. 2024</v>
      </c>
      <c r="CA8" s="83" t="str">
        <f t="shared" si="16"/>
        <v>Fév. 2024</v>
      </c>
      <c r="CB8" s="83" t="str">
        <f t="shared" si="16"/>
        <v>Mars 2024</v>
      </c>
      <c r="CC8" s="83" t="str">
        <f t="shared" si="16"/>
        <v>Avril 2024</v>
      </c>
      <c r="CD8" s="83" t="str">
        <f t="shared" ref="CD8:CW8" si="17">CD6&amp;" "&amp;CD7</f>
        <v>Mai 2024</v>
      </c>
      <c r="CE8" s="83" t="str">
        <f t="shared" si="17"/>
        <v>Juin 2024</v>
      </c>
      <c r="CF8" s="83" t="str">
        <f t="shared" si="17"/>
        <v>Juil. 2024</v>
      </c>
      <c r="CG8" s="83" t="str">
        <f t="shared" si="17"/>
        <v>Août 2024</v>
      </c>
      <c r="CH8" s="83" t="str">
        <f t="shared" si="17"/>
        <v>Sept. 2024</v>
      </c>
      <c r="CI8" s="83" t="str">
        <f t="shared" si="17"/>
        <v>Oct. 2024</v>
      </c>
      <c r="CJ8" s="83" t="str">
        <f t="shared" si="17"/>
        <v>Nov. 2024</v>
      </c>
      <c r="CK8" s="83" t="str">
        <f t="shared" si="17"/>
        <v>Déc. 2024</v>
      </c>
      <c r="CL8" s="83" t="str">
        <f t="shared" si="17"/>
        <v>Janv. 2025</v>
      </c>
      <c r="CM8" s="83" t="str">
        <f t="shared" si="17"/>
        <v>Fév. 2025</v>
      </c>
      <c r="CN8" s="83" t="str">
        <f t="shared" si="17"/>
        <v>Mars 2025</v>
      </c>
      <c r="CO8" s="83" t="str">
        <f t="shared" si="17"/>
        <v>Avril 2025</v>
      </c>
      <c r="CP8" s="83" t="str">
        <f t="shared" si="17"/>
        <v>Mai 2025</v>
      </c>
      <c r="CQ8" s="83" t="str">
        <f t="shared" si="17"/>
        <v>Juin 2025</v>
      </c>
      <c r="CR8" s="83" t="str">
        <f t="shared" si="17"/>
        <v>Juil. 2025</v>
      </c>
      <c r="CS8" s="83" t="str">
        <f t="shared" si="17"/>
        <v>Août 2025</v>
      </c>
      <c r="CT8" s="83" t="str">
        <f t="shared" si="17"/>
        <v>Sept. 2025</v>
      </c>
      <c r="CU8" s="83" t="str">
        <f t="shared" si="17"/>
        <v>Oct. 2025</v>
      </c>
      <c r="CV8" s="83" t="str">
        <f t="shared" si="17"/>
        <v>Nov. 2025</v>
      </c>
      <c r="CW8" s="83" t="str">
        <f t="shared" si="17"/>
        <v>Déc. 2025</v>
      </c>
    </row>
    <row r="9" spans="1:101" s="3" customFormat="1" ht="10.5" x14ac:dyDescent="0.25">
      <c r="A9" s="145" t="str">
        <f>IF(D9="","",D9)</f>
        <v>1-1</v>
      </c>
      <c r="B9" s="79" t="s">
        <v>34</v>
      </c>
      <c r="C9" s="80" t="s">
        <v>114</v>
      </c>
      <c r="D9" s="80" t="s">
        <v>98</v>
      </c>
      <c r="E9" s="86" t="s">
        <v>46</v>
      </c>
      <c r="F9" s="88"/>
      <c r="G9" s="88">
        <f t="shared" ref="G9:V12" si="18">F9</f>
        <v>0</v>
      </c>
      <c r="H9" s="88">
        <f t="shared" ref="H9" si="19">G9</f>
        <v>0</v>
      </c>
      <c r="I9" s="88">
        <f t="shared" ref="I9" si="20">H9</f>
        <v>0</v>
      </c>
      <c r="J9" s="88">
        <f t="shared" ref="J9" si="21">I9</f>
        <v>0</v>
      </c>
      <c r="K9" s="88">
        <f t="shared" ref="K9" si="22">J9</f>
        <v>0</v>
      </c>
      <c r="L9" s="88">
        <f t="shared" ref="L9" si="23">K9</f>
        <v>0</v>
      </c>
      <c r="M9" s="88">
        <f t="shared" ref="M9" si="24">L9</f>
        <v>0</v>
      </c>
      <c r="N9" s="88">
        <f t="shared" ref="N9" si="25">M9</f>
        <v>0</v>
      </c>
      <c r="O9" s="88">
        <f t="shared" ref="O9" si="26">N9</f>
        <v>0</v>
      </c>
      <c r="P9" s="88">
        <f t="shared" ref="P9" si="27">O9</f>
        <v>0</v>
      </c>
      <c r="Q9" s="88">
        <f t="shared" ref="Q9" si="28">P9</f>
        <v>0</v>
      </c>
      <c r="R9" s="88">
        <f t="shared" ref="R9" si="29">Q9</f>
        <v>0</v>
      </c>
      <c r="S9" s="88">
        <f t="shared" ref="S9" si="30">R9</f>
        <v>0</v>
      </c>
      <c r="T9" s="88">
        <f t="shared" ref="T9" si="31">S9</f>
        <v>0</v>
      </c>
      <c r="U9" s="88">
        <f t="shared" ref="U9" si="32">T9</f>
        <v>0</v>
      </c>
      <c r="V9" s="88">
        <f t="shared" ref="V9" si="33">U9</f>
        <v>0</v>
      </c>
      <c r="W9" s="88">
        <f t="shared" ref="W9:AL12" si="34">V9</f>
        <v>0</v>
      </c>
      <c r="X9" s="88">
        <f t="shared" ref="X9" si="35">W9</f>
        <v>0</v>
      </c>
      <c r="Y9" s="88">
        <f t="shared" ref="Y9" si="36">X9</f>
        <v>0</v>
      </c>
      <c r="Z9" s="88">
        <f t="shared" ref="Z9" si="37">Y9</f>
        <v>0</v>
      </c>
      <c r="AA9" s="88">
        <f t="shared" ref="AA9" si="38">Z9</f>
        <v>0</v>
      </c>
      <c r="AB9" s="88">
        <f t="shared" ref="AB9" si="39">AA9</f>
        <v>0</v>
      </c>
      <c r="AC9" s="88">
        <f t="shared" ref="AC9" si="40">AB9</f>
        <v>0</v>
      </c>
      <c r="AD9" s="88">
        <f t="shared" ref="AD9" si="41">AC9</f>
        <v>0</v>
      </c>
      <c r="AE9" s="88">
        <f t="shared" ref="AE9" si="42">AD9</f>
        <v>0</v>
      </c>
      <c r="AF9" s="88">
        <f t="shared" ref="AF9" si="43">AE9</f>
        <v>0</v>
      </c>
      <c r="AG9" s="88">
        <f t="shared" ref="AG9" si="44">AF9</f>
        <v>0</v>
      </c>
      <c r="AH9" s="88">
        <f t="shared" ref="AH9" si="45">AG9</f>
        <v>0</v>
      </c>
      <c r="AI9" s="88">
        <f t="shared" ref="AI9" si="46">AH9</f>
        <v>0</v>
      </c>
      <c r="AJ9" s="88">
        <f t="shared" ref="AJ9" si="47">AI9</f>
        <v>0</v>
      </c>
      <c r="AK9" s="88">
        <f t="shared" ref="AK9" si="48">AJ9</f>
        <v>0</v>
      </c>
      <c r="AL9" s="88">
        <f t="shared" ref="AL9" si="49">AK9</f>
        <v>0</v>
      </c>
      <c r="AM9" s="88">
        <f t="shared" ref="AM9:BB12" si="50">AL9</f>
        <v>0</v>
      </c>
      <c r="AN9" s="88">
        <f t="shared" ref="AN9" si="51">AM9</f>
        <v>0</v>
      </c>
      <c r="AO9" s="88">
        <f t="shared" ref="AO9" si="52">AN9</f>
        <v>0</v>
      </c>
      <c r="AP9" s="88">
        <f t="shared" ref="AP9" si="53">AO9</f>
        <v>0</v>
      </c>
      <c r="AQ9" s="88">
        <f t="shared" ref="AQ9" si="54">AP9</f>
        <v>0</v>
      </c>
      <c r="AR9" s="88">
        <f t="shared" ref="AR9" si="55">AQ9</f>
        <v>0</v>
      </c>
      <c r="AS9" s="88">
        <f t="shared" ref="AS9" si="56">AR9</f>
        <v>0</v>
      </c>
      <c r="AT9" s="88">
        <f t="shared" ref="AT9" si="57">AS9</f>
        <v>0</v>
      </c>
      <c r="AU9" s="88">
        <f t="shared" ref="AU9" si="58">AT9</f>
        <v>0</v>
      </c>
      <c r="AV9" s="88">
        <f t="shared" ref="AV9" si="59">AU9</f>
        <v>0</v>
      </c>
      <c r="AW9" s="88">
        <f t="shared" ref="AW9" si="60">AV9</f>
        <v>0</v>
      </c>
      <c r="AX9" s="88">
        <f t="shared" ref="AX9" si="61">AW9</f>
        <v>0</v>
      </c>
      <c r="AY9" s="88">
        <f t="shared" ref="AY9" si="62">AX9</f>
        <v>0</v>
      </c>
      <c r="AZ9" s="88">
        <f t="shared" ref="AZ9" si="63">AY9</f>
        <v>0</v>
      </c>
      <c r="BA9" s="88">
        <f t="shared" ref="BA9" si="64">AZ9</f>
        <v>0</v>
      </c>
      <c r="BB9" s="88">
        <f t="shared" ref="BB9" si="65">BA9</f>
        <v>0</v>
      </c>
      <c r="BC9" s="88">
        <f t="shared" ref="BC9:BR12" si="66">BB9</f>
        <v>0</v>
      </c>
      <c r="BD9" s="88">
        <f t="shared" ref="BD9" si="67">BC9</f>
        <v>0</v>
      </c>
      <c r="BE9" s="88">
        <f t="shared" ref="BE9" si="68">BD9</f>
        <v>0</v>
      </c>
      <c r="BF9" s="88">
        <f t="shared" ref="BF9" si="69">BE9</f>
        <v>0</v>
      </c>
      <c r="BG9" s="88">
        <f t="shared" ref="BG9" si="70">BF9</f>
        <v>0</v>
      </c>
      <c r="BH9" s="88">
        <f t="shared" ref="BH9" si="71">BG9</f>
        <v>0</v>
      </c>
      <c r="BI9" s="88">
        <f t="shared" ref="BI9" si="72">BH9</f>
        <v>0</v>
      </c>
      <c r="BJ9" s="88">
        <f t="shared" ref="BJ9" si="73">BI9</f>
        <v>0</v>
      </c>
      <c r="BK9" s="88">
        <f t="shared" ref="BK9" si="74">BJ9</f>
        <v>0</v>
      </c>
      <c r="BL9" s="88">
        <f t="shared" ref="BL9" si="75">BK9</f>
        <v>0</v>
      </c>
      <c r="BM9" s="88">
        <f t="shared" ref="BM9" si="76">BL9</f>
        <v>0</v>
      </c>
      <c r="BN9" s="88">
        <f t="shared" ref="BN9" si="77">BM9</f>
        <v>0</v>
      </c>
      <c r="BO9" s="88">
        <f t="shared" ref="BO9" si="78">BN9</f>
        <v>0</v>
      </c>
      <c r="BP9" s="88">
        <f t="shared" ref="BP9" si="79">BO9</f>
        <v>0</v>
      </c>
      <c r="BQ9" s="88">
        <f t="shared" ref="BQ9" si="80">BP9</f>
        <v>0</v>
      </c>
      <c r="BR9" s="88">
        <f t="shared" ref="BR9" si="81">BQ9</f>
        <v>0</v>
      </c>
      <c r="BS9" s="88">
        <f t="shared" ref="BS9:BX12" si="82">BR9</f>
        <v>0</v>
      </c>
      <c r="BT9" s="88">
        <f t="shared" ref="BT9" si="83">BS9</f>
        <v>0</v>
      </c>
      <c r="BU9" s="88">
        <f t="shared" ref="BU9" si="84">BT9</f>
        <v>0</v>
      </c>
      <c r="BV9" s="88">
        <f t="shared" ref="BV9" si="85">BU9</f>
        <v>0</v>
      </c>
      <c r="BW9" s="88">
        <f t="shared" ref="BW9" si="86">BV9</f>
        <v>0</v>
      </c>
      <c r="BX9" s="88">
        <f t="shared" ref="BX9" si="87">BW9</f>
        <v>0</v>
      </c>
      <c r="BY9" s="88">
        <f t="shared" ref="BY9" si="88">BX9</f>
        <v>0</v>
      </c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</row>
    <row r="10" spans="1:101" s="3" customFormat="1" ht="10.5" x14ac:dyDescent="0.25">
      <c r="A10" s="145" t="str">
        <f t="shared" ref="A10:A73" si="89">IF(D10="","",D10)</f>
        <v>2-1</v>
      </c>
      <c r="B10" s="79" t="s">
        <v>235</v>
      </c>
      <c r="C10" s="80" t="s">
        <v>77</v>
      </c>
      <c r="D10" s="80" t="s">
        <v>100</v>
      </c>
      <c r="E10" s="86" t="s">
        <v>46</v>
      </c>
      <c r="F10" s="88"/>
      <c r="G10" s="88">
        <f t="shared" si="18"/>
        <v>0</v>
      </c>
      <c r="H10" s="88">
        <f t="shared" si="18"/>
        <v>0</v>
      </c>
      <c r="I10" s="88">
        <f t="shared" si="18"/>
        <v>0</v>
      </c>
      <c r="J10" s="88">
        <f t="shared" si="18"/>
        <v>0</v>
      </c>
      <c r="K10" s="88">
        <f t="shared" si="18"/>
        <v>0</v>
      </c>
      <c r="L10" s="88">
        <f t="shared" si="18"/>
        <v>0</v>
      </c>
      <c r="M10" s="88">
        <f t="shared" si="18"/>
        <v>0</v>
      </c>
      <c r="N10" s="88">
        <f t="shared" si="18"/>
        <v>0</v>
      </c>
      <c r="O10" s="88">
        <f t="shared" si="18"/>
        <v>0</v>
      </c>
      <c r="P10" s="88">
        <f t="shared" si="18"/>
        <v>0</v>
      </c>
      <c r="Q10" s="88">
        <f t="shared" si="18"/>
        <v>0</v>
      </c>
      <c r="R10" s="88">
        <f t="shared" si="18"/>
        <v>0</v>
      </c>
      <c r="S10" s="88">
        <f t="shared" si="18"/>
        <v>0</v>
      </c>
      <c r="T10" s="88">
        <f t="shared" si="18"/>
        <v>0</v>
      </c>
      <c r="U10" s="88">
        <f t="shared" si="18"/>
        <v>0</v>
      </c>
      <c r="V10" s="88">
        <f t="shared" si="18"/>
        <v>0</v>
      </c>
      <c r="W10" s="88">
        <f t="shared" si="34"/>
        <v>0</v>
      </c>
      <c r="X10" s="88">
        <f t="shared" si="34"/>
        <v>0</v>
      </c>
      <c r="Y10" s="88">
        <f t="shared" si="34"/>
        <v>0</v>
      </c>
      <c r="Z10" s="88">
        <f t="shared" si="34"/>
        <v>0</v>
      </c>
      <c r="AA10" s="88">
        <f t="shared" si="34"/>
        <v>0</v>
      </c>
      <c r="AB10" s="88">
        <f t="shared" si="34"/>
        <v>0</v>
      </c>
      <c r="AC10" s="88">
        <f t="shared" si="34"/>
        <v>0</v>
      </c>
      <c r="AD10" s="88">
        <f t="shared" si="34"/>
        <v>0</v>
      </c>
      <c r="AE10" s="88">
        <f t="shared" si="34"/>
        <v>0</v>
      </c>
      <c r="AF10" s="88">
        <f t="shared" si="34"/>
        <v>0</v>
      </c>
      <c r="AG10" s="88">
        <f t="shared" si="34"/>
        <v>0</v>
      </c>
      <c r="AH10" s="88">
        <f t="shared" si="34"/>
        <v>0</v>
      </c>
      <c r="AI10" s="88">
        <f t="shared" si="34"/>
        <v>0</v>
      </c>
      <c r="AJ10" s="88">
        <f t="shared" si="34"/>
        <v>0</v>
      </c>
      <c r="AK10" s="88">
        <f t="shared" si="34"/>
        <v>0</v>
      </c>
      <c r="AL10" s="88">
        <f t="shared" si="34"/>
        <v>0</v>
      </c>
      <c r="AM10" s="88">
        <f t="shared" si="50"/>
        <v>0</v>
      </c>
      <c r="AN10" s="88">
        <f t="shared" si="50"/>
        <v>0</v>
      </c>
      <c r="AO10" s="88">
        <f t="shared" si="50"/>
        <v>0</v>
      </c>
      <c r="AP10" s="88">
        <f t="shared" si="50"/>
        <v>0</v>
      </c>
      <c r="AQ10" s="88">
        <f t="shared" si="50"/>
        <v>0</v>
      </c>
      <c r="AR10" s="88">
        <f t="shared" si="50"/>
        <v>0</v>
      </c>
      <c r="AS10" s="88">
        <f t="shared" si="50"/>
        <v>0</v>
      </c>
      <c r="AT10" s="88">
        <f t="shared" si="50"/>
        <v>0</v>
      </c>
      <c r="AU10" s="88">
        <f t="shared" si="50"/>
        <v>0</v>
      </c>
      <c r="AV10" s="88">
        <f t="shared" si="50"/>
        <v>0</v>
      </c>
      <c r="AW10" s="88">
        <f t="shared" si="50"/>
        <v>0</v>
      </c>
      <c r="AX10" s="88">
        <f t="shared" si="50"/>
        <v>0</v>
      </c>
      <c r="AY10" s="88">
        <f t="shared" si="50"/>
        <v>0</v>
      </c>
      <c r="AZ10" s="88">
        <f t="shared" si="50"/>
        <v>0</v>
      </c>
      <c r="BA10" s="88">
        <f t="shared" si="50"/>
        <v>0</v>
      </c>
      <c r="BB10" s="88">
        <f t="shared" si="50"/>
        <v>0</v>
      </c>
      <c r="BC10" s="88">
        <f t="shared" si="66"/>
        <v>0</v>
      </c>
      <c r="BD10" s="88">
        <f t="shared" si="66"/>
        <v>0</v>
      </c>
      <c r="BE10" s="88">
        <f t="shared" si="66"/>
        <v>0</v>
      </c>
      <c r="BF10" s="88">
        <f t="shared" si="66"/>
        <v>0</v>
      </c>
      <c r="BG10" s="88">
        <f t="shared" si="66"/>
        <v>0</v>
      </c>
      <c r="BH10" s="88">
        <f t="shared" si="66"/>
        <v>0</v>
      </c>
      <c r="BI10" s="88">
        <f t="shared" si="66"/>
        <v>0</v>
      </c>
      <c r="BJ10" s="88">
        <f t="shared" si="66"/>
        <v>0</v>
      </c>
      <c r="BK10" s="88">
        <f t="shared" si="66"/>
        <v>0</v>
      </c>
      <c r="BL10" s="88">
        <f t="shared" si="66"/>
        <v>0</v>
      </c>
      <c r="BM10" s="88">
        <f t="shared" si="66"/>
        <v>0</v>
      </c>
      <c r="BN10" s="88">
        <f t="shared" si="66"/>
        <v>0</v>
      </c>
      <c r="BO10" s="88">
        <f t="shared" si="66"/>
        <v>0</v>
      </c>
      <c r="BP10" s="88">
        <f t="shared" si="66"/>
        <v>0</v>
      </c>
      <c r="BQ10" s="88">
        <f t="shared" si="66"/>
        <v>0</v>
      </c>
      <c r="BR10" s="88">
        <f t="shared" si="66"/>
        <v>0</v>
      </c>
      <c r="BS10" s="88">
        <f t="shared" si="82"/>
        <v>0</v>
      </c>
      <c r="BT10" s="88">
        <f t="shared" si="82"/>
        <v>0</v>
      </c>
      <c r="BU10" s="88">
        <f t="shared" si="82"/>
        <v>0</v>
      </c>
      <c r="BV10" s="88">
        <f t="shared" si="82"/>
        <v>0</v>
      </c>
      <c r="BW10" s="88">
        <f t="shared" si="82"/>
        <v>0</v>
      </c>
      <c r="BX10" s="88">
        <f t="shared" si="82"/>
        <v>0</v>
      </c>
      <c r="BY10" s="88">
        <f t="shared" ref="BY10:BY12" si="90">BX10</f>
        <v>0</v>
      </c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</row>
    <row r="11" spans="1:101" s="3" customFormat="1" ht="10.5" x14ac:dyDescent="0.25">
      <c r="A11" s="145" t="str">
        <f t="shared" si="89"/>
        <v>3-1</v>
      </c>
      <c r="B11" s="79" t="s">
        <v>73</v>
      </c>
      <c r="C11" s="80" t="s">
        <v>78</v>
      </c>
      <c r="D11" s="80" t="s">
        <v>103</v>
      </c>
      <c r="E11" s="86" t="s">
        <v>46</v>
      </c>
      <c r="F11" s="88"/>
      <c r="G11" s="88">
        <f t="shared" si="18"/>
        <v>0</v>
      </c>
      <c r="H11" s="88">
        <f t="shared" si="18"/>
        <v>0</v>
      </c>
      <c r="I11" s="88">
        <f t="shared" si="18"/>
        <v>0</v>
      </c>
      <c r="J11" s="88">
        <f t="shared" si="18"/>
        <v>0</v>
      </c>
      <c r="K11" s="88">
        <f t="shared" si="18"/>
        <v>0</v>
      </c>
      <c r="L11" s="88">
        <f t="shared" si="18"/>
        <v>0</v>
      </c>
      <c r="M11" s="88">
        <f t="shared" si="18"/>
        <v>0</v>
      </c>
      <c r="N11" s="88">
        <f t="shared" si="18"/>
        <v>0</v>
      </c>
      <c r="O11" s="88">
        <f t="shared" si="18"/>
        <v>0</v>
      </c>
      <c r="P11" s="88">
        <f t="shared" si="18"/>
        <v>0</v>
      </c>
      <c r="Q11" s="88">
        <f t="shared" si="18"/>
        <v>0</v>
      </c>
      <c r="R11" s="88">
        <f t="shared" si="18"/>
        <v>0</v>
      </c>
      <c r="S11" s="88">
        <f t="shared" si="18"/>
        <v>0</v>
      </c>
      <c r="T11" s="88">
        <f t="shared" si="18"/>
        <v>0</v>
      </c>
      <c r="U11" s="88">
        <f t="shared" si="18"/>
        <v>0</v>
      </c>
      <c r="V11" s="88">
        <f t="shared" si="18"/>
        <v>0</v>
      </c>
      <c r="W11" s="88">
        <f t="shared" si="34"/>
        <v>0</v>
      </c>
      <c r="X11" s="88">
        <f t="shared" si="34"/>
        <v>0</v>
      </c>
      <c r="Y11" s="88">
        <f t="shared" si="34"/>
        <v>0</v>
      </c>
      <c r="Z11" s="88">
        <f t="shared" si="34"/>
        <v>0</v>
      </c>
      <c r="AA11" s="88">
        <f t="shared" si="34"/>
        <v>0</v>
      </c>
      <c r="AB11" s="88">
        <f t="shared" si="34"/>
        <v>0</v>
      </c>
      <c r="AC11" s="88">
        <f t="shared" si="34"/>
        <v>0</v>
      </c>
      <c r="AD11" s="88">
        <f t="shared" si="34"/>
        <v>0</v>
      </c>
      <c r="AE11" s="88">
        <f t="shared" si="34"/>
        <v>0</v>
      </c>
      <c r="AF11" s="88">
        <f t="shared" si="34"/>
        <v>0</v>
      </c>
      <c r="AG11" s="88">
        <f t="shared" si="34"/>
        <v>0</v>
      </c>
      <c r="AH11" s="88">
        <f t="shared" si="34"/>
        <v>0</v>
      </c>
      <c r="AI11" s="88">
        <f t="shared" si="34"/>
        <v>0</v>
      </c>
      <c r="AJ11" s="88">
        <f t="shared" si="34"/>
        <v>0</v>
      </c>
      <c r="AK11" s="88">
        <f t="shared" si="34"/>
        <v>0</v>
      </c>
      <c r="AL11" s="88">
        <f t="shared" si="34"/>
        <v>0</v>
      </c>
      <c r="AM11" s="88">
        <f t="shared" si="50"/>
        <v>0</v>
      </c>
      <c r="AN11" s="88">
        <f t="shared" si="50"/>
        <v>0</v>
      </c>
      <c r="AO11" s="88">
        <f t="shared" si="50"/>
        <v>0</v>
      </c>
      <c r="AP11" s="88">
        <f t="shared" si="50"/>
        <v>0</v>
      </c>
      <c r="AQ11" s="88">
        <f t="shared" si="50"/>
        <v>0</v>
      </c>
      <c r="AR11" s="88">
        <f t="shared" si="50"/>
        <v>0</v>
      </c>
      <c r="AS11" s="88">
        <f t="shared" si="50"/>
        <v>0</v>
      </c>
      <c r="AT11" s="88">
        <f t="shared" si="50"/>
        <v>0</v>
      </c>
      <c r="AU11" s="88">
        <f t="shared" si="50"/>
        <v>0</v>
      </c>
      <c r="AV11" s="88">
        <f t="shared" si="50"/>
        <v>0</v>
      </c>
      <c r="AW11" s="88">
        <f t="shared" si="50"/>
        <v>0</v>
      </c>
      <c r="AX11" s="88">
        <f t="shared" si="50"/>
        <v>0</v>
      </c>
      <c r="AY11" s="88">
        <f t="shared" si="50"/>
        <v>0</v>
      </c>
      <c r="AZ11" s="88">
        <f t="shared" si="50"/>
        <v>0</v>
      </c>
      <c r="BA11" s="88">
        <f t="shared" si="50"/>
        <v>0</v>
      </c>
      <c r="BB11" s="88">
        <f t="shared" si="50"/>
        <v>0</v>
      </c>
      <c r="BC11" s="88">
        <f t="shared" si="66"/>
        <v>0</v>
      </c>
      <c r="BD11" s="88">
        <f t="shared" si="66"/>
        <v>0</v>
      </c>
      <c r="BE11" s="88">
        <f t="shared" si="66"/>
        <v>0</v>
      </c>
      <c r="BF11" s="88">
        <f t="shared" si="66"/>
        <v>0</v>
      </c>
      <c r="BG11" s="88">
        <f t="shared" si="66"/>
        <v>0</v>
      </c>
      <c r="BH11" s="88">
        <f t="shared" si="66"/>
        <v>0</v>
      </c>
      <c r="BI11" s="88">
        <f t="shared" si="66"/>
        <v>0</v>
      </c>
      <c r="BJ11" s="88">
        <f t="shared" si="66"/>
        <v>0</v>
      </c>
      <c r="BK11" s="88">
        <f t="shared" si="66"/>
        <v>0</v>
      </c>
      <c r="BL11" s="88">
        <f t="shared" si="66"/>
        <v>0</v>
      </c>
      <c r="BM11" s="88">
        <f t="shared" si="66"/>
        <v>0</v>
      </c>
      <c r="BN11" s="88">
        <f t="shared" si="66"/>
        <v>0</v>
      </c>
      <c r="BO11" s="88">
        <f t="shared" si="66"/>
        <v>0</v>
      </c>
      <c r="BP11" s="88">
        <f t="shared" si="66"/>
        <v>0</v>
      </c>
      <c r="BQ11" s="88">
        <f t="shared" si="66"/>
        <v>0</v>
      </c>
      <c r="BR11" s="88">
        <f t="shared" si="66"/>
        <v>0</v>
      </c>
      <c r="BS11" s="88">
        <f t="shared" si="82"/>
        <v>0</v>
      </c>
      <c r="BT11" s="88">
        <f t="shared" si="82"/>
        <v>0</v>
      </c>
      <c r="BU11" s="88">
        <f t="shared" si="82"/>
        <v>0</v>
      </c>
      <c r="BV11" s="88">
        <f t="shared" si="82"/>
        <v>0</v>
      </c>
      <c r="BW11" s="88">
        <f t="shared" si="82"/>
        <v>0</v>
      </c>
      <c r="BX11" s="88">
        <f t="shared" si="82"/>
        <v>0</v>
      </c>
      <c r="BY11" s="88">
        <f t="shared" si="90"/>
        <v>0</v>
      </c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</row>
    <row r="12" spans="1:101" s="3" customFormat="1" ht="10.5" x14ac:dyDescent="0.25">
      <c r="A12" s="145" t="str">
        <f t="shared" si="89"/>
        <v>4-1</v>
      </c>
      <c r="B12" s="79" t="s">
        <v>74</v>
      </c>
      <c r="C12" s="80" t="s">
        <v>79</v>
      </c>
      <c r="D12" s="80" t="s">
        <v>106</v>
      </c>
      <c r="E12" s="86" t="s">
        <v>46</v>
      </c>
      <c r="F12" s="88"/>
      <c r="G12" s="88">
        <f t="shared" si="18"/>
        <v>0</v>
      </c>
      <c r="H12" s="88">
        <f t="shared" si="18"/>
        <v>0</v>
      </c>
      <c r="I12" s="88">
        <f t="shared" si="18"/>
        <v>0</v>
      </c>
      <c r="J12" s="88">
        <f t="shared" si="18"/>
        <v>0</v>
      </c>
      <c r="K12" s="88">
        <f t="shared" si="18"/>
        <v>0</v>
      </c>
      <c r="L12" s="88">
        <f t="shared" si="18"/>
        <v>0</v>
      </c>
      <c r="M12" s="88">
        <f t="shared" si="18"/>
        <v>0</v>
      </c>
      <c r="N12" s="88">
        <f t="shared" si="18"/>
        <v>0</v>
      </c>
      <c r="O12" s="88">
        <f t="shared" si="18"/>
        <v>0</v>
      </c>
      <c r="P12" s="88">
        <f t="shared" si="18"/>
        <v>0</v>
      </c>
      <c r="Q12" s="88">
        <f t="shared" si="18"/>
        <v>0</v>
      </c>
      <c r="R12" s="88">
        <f t="shared" si="18"/>
        <v>0</v>
      </c>
      <c r="S12" s="88">
        <f t="shared" si="18"/>
        <v>0</v>
      </c>
      <c r="T12" s="88">
        <f t="shared" si="18"/>
        <v>0</v>
      </c>
      <c r="U12" s="88">
        <f t="shared" si="18"/>
        <v>0</v>
      </c>
      <c r="V12" s="88">
        <f t="shared" si="18"/>
        <v>0</v>
      </c>
      <c r="W12" s="88">
        <f t="shared" si="34"/>
        <v>0</v>
      </c>
      <c r="X12" s="88">
        <f t="shared" si="34"/>
        <v>0</v>
      </c>
      <c r="Y12" s="88">
        <f t="shared" si="34"/>
        <v>0</v>
      </c>
      <c r="Z12" s="88">
        <f t="shared" si="34"/>
        <v>0</v>
      </c>
      <c r="AA12" s="88">
        <f t="shared" si="34"/>
        <v>0</v>
      </c>
      <c r="AB12" s="88">
        <f t="shared" si="34"/>
        <v>0</v>
      </c>
      <c r="AC12" s="88">
        <f t="shared" si="34"/>
        <v>0</v>
      </c>
      <c r="AD12" s="88">
        <f t="shared" si="34"/>
        <v>0</v>
      </c>
      <c r="AE12" s="88">
        <f t="shared" si="34"/>
        <v>0</v>
      </c>
      <c r="AF12" s="88">
        <f t="shared" si="34"/>
        <v>0</v>
      </c>
      <c r="AG12" s="88">
        <f t="shared" si="34"/>
        <v>0</v>
      </c>
      <c r="AH12" s="88">
        <f t="shared" si="34"/>
        <v>0</v>
      </c>
      <c r="AI12" s="88">
        <f t="shared" si="34"/>
        <v>0</v>
      </c>
      <c r="AJ12" s="88">
        <f t="shared" si="34"/>
        <v>0</v>
      </c>
      <c r="AK12" s="88">
        <f t="shared" si="34"/>
        <v>0</v>
      </c>
      <c r="AL12" s="88">
        <f t="shared" si="34"/>
        <v>0</v>
      </c>
      <c r="AM12" s="88">
        <f t="shared" si="50"/>
        <v>0</v>
      </c>
      <c r="AN12" s="88">
        <f t="shared" si="50"/>
        <v>0</v>
      </c>
      <c r="AO12" s="88">
        <f t="shared" si="50"/>
        <v>0</v>
      </c>
      <c r="AP12" s="88">
        <f t="shared" si="50"/>
        <v>0</v>
      </c>
      <c r="AQ12" s="88">
        <f t="shared" si="50"/>
        <v>0</v>
      </c>
      <c r="AR12" s="88">
        <f t="shared" si="50"/>
        <v>0</v>
      </c>
      <c r="AS12" s="88">
        <f t="shared" si="50"/>
        <v>0</v>
      </c>
      <c r="AT12" s="88">
        <f t="shared" si="50"/>
        <v>0</v>
      </c>
      <c r="AU12" s="88">
        <f t="shared" si="50"/>
        <v>0</v>
      </c>
      <c r="AV12" s="88">
        <f t="shared" si="50"/>
        <v>0</v>
      </c>
      <c r="AW12" s="88">
        <f t="shared" si="50"/>
        <v>0</v>
      </c>
      <c r="AX12" s="88">
        <f t="shared" si="50"/>
        <v>0</v>
      </c>
      <c r="AY12" s="88">
        <f t="shared" si="50"/>
        <v>0</v>
      </c>
      <c r="AZ12" s="88">
        <f t="shared" si="50"/>
        <v>0</v>
      </c>
      <c r="BA12" s="88">
        <f t="shared" si="50"/>
        <v>0</v>
      </c>
      <c r="BB12" s="88">
        <f t="shared" si="50"/>
        <v>0</v>
      </c>
      <c r="BC12" s="88">
        <f t="shared" si="66"/>
        <v>0</v>
      </c>
      <c r="BD12" s="88">
        <f t="shared" si="66"/>
        <v>0</v>
      </c>
      <c r="BE12" s="88">
        <f t="shared" si="66"/>
        <v>0</v>
      </c>
      <c r="BF12" s="88">
        <f t="shared" si="66"/>
        <v>0</v>
      </c>
      <c r="BG12" s="88">
        <f t="shared" si="66"/>
        <v>0</v>
      </c>
      <c r="BH12" s="88">
        <f t="shared" si="66"/>
        <v>0</v>
      </c>
      <c r="BI12" s="88">
        <f t="shared" si="66"/>
        <v>0</v>
      </c>
      <c r="BJ12" s="88">
        <f t="shared" si="66"/>
        <v>0</v>
      </c>
      <c r="BK12" s="88">
        <f t="shared" si="66"/>
        <v>0</v>
      </c>
      <c r="BL12" s="88">
        <f t="shared" si="66"/>
        <v>0</v>
      </c>
      <c r="BM12" s="88">
        <f t="shared" si="66"/>
        <v>0</v>
      </c>
      <c r="BN12" s="88">
        <f t="shared" si="66"/>
        <v>0</v>
      </c>
      <c r="BO12" s="88">
        <f t="shared" si="66"/>
        <v>0</v>
      </c>
      <c r="BP12" s="88">
        <f t="shared" si="66"/>
        <v>0</v>
      </c>
      <c r="BQ12" s="88">
        <f t="shared" si="66"/>
        <v>0</v>
      </c>
      <c r="BR12" s="88">
        <f t="shared" si="66"/>
        <v>0</v>
      </c>
      <c r="BS12" s="88">
        <f t="shared" si="82"/>
        <v>0</v>
      </c>
      <c r="BT12" s="88">
        <f t="shared" si="82"/>
        <v>0</v>
      </c>
      <c r="BU12" s="88">
        <f t="shared" si="82"/>
        <v>0</v>
      </c>
      <c r="BV12" s="88">
        <f t="shared" si="82"/>
        <v>0</v>
      </c>
      <c r="BW12" s="88">
        <f t="shared" si="82"/>
        <v>0</v>
      </c>
      <c r="BX12" s="88">
        <f t="shared" si="82"/>
        <v>0</v>
      </c>
      <c r="BY12" s="88">
        <f t="shared" si="90"/>
        <v>0</v>
      </c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</row>
    <row r="13" spans="1:101" s="3" customFormat="1" ht="10.5" x14ac:dyDescent="0.25">
      <c r="A13" s="145"/>
      <c r="B13" s="79"/>
      <c r="C13" s="80"/>
      <c r="D13" s="80"/>
      <c r="E13" s="86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14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14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14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</row>
    <row r="14" spans="1:101" s="3" customFormat="1" ht="10.5" x14ac:dyDescent="0.25">
      <c r="A14" s="145"/>
      <c r="B14" s="79"/>
      <c r="C14" s="80"/>
      <c r="D14" s="80"/>
      <c r="E14" s="86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14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14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14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</row>
    <row r="15" spans="1:101" s="3" customFormat="1" ht="10.5" x14ac:dyDescent="0.25">
      <c r="A15" s="145"/>
      <c r="B15" s="79"/>
      <c r="C15" s="80"/>
      <c r="D15" s="80"/>
      <c r="E15" s="86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14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14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14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</row>
    <row r="16" spans="1:101" s="3" customFormat="1" ht="10.5" x14ac:dyDescent="0.25">
      <c r="A16" s="145"/>
      <c r="B16" s="79"/>
      <c r="C16" s="80"/>
      <c r="D16" s="80"/>
      <c r="E16" s="86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14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14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14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</row>
    <row r="17" spans="1:101" s="3" customFormat="1" ht="10.5" x14ac:dyDescent="0.25">
      <c r="A17" s="145"/>
      <c r="B17" s="79"/>
      <c r="C17" s="79"/>
      <c r="D17" s="80"/>
      <c r="E17" s="86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14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4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14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</row>
    <row r="18" spans="1:101" s="3" customFormat="1" ht="10.5" x14ac:dyDescent="0.25">
      <c r="A18" s="145"/>
      <c r="B18" s="79"/>
      <c r="C18" s="79"/>
      <c r="D18" s="80"/>
      <c r="E18" s="86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14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14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14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</row>
    <row r="19" spans="1:101" s="3" customFormat="1" ht="10.5" x14ac:dyDescent="0.25">
      <c r="A19" s="145"/>
      <c r="B19" s="79"/>
      <c r="C19" s="79"/>
      <c r="D19" s="80"/>
      <c r="E19" s="86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14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14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14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</row>
    <row r="20" spans="1:101" s="3" customFormat="1" ht="10.5" x14ac:dyDescent="0.25">
      <c r="A20" s="145"/>
      <c r="B20" s="79"/>
      <c r="C20" s="79"/>
      <c r="D20" s="80"/>
      <c r="E20" s="86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14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14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14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</row>
    <row r="21" spans="1:101" s="3" customFormat="1" ht="10.5" x14ac:dyDescent="0.25">
      <c r="A21" s="145"/>
      <c r="B21" s="79"/>
      <c r="C21" s="79"/>
      <c r="D21" s="80"/>
      <c r="E21" s="86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14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14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14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</row>
    <row r="22" spans="1:101" s="3" customFormat="1" ht="10.5" x14ac:dyDescent="0.25">
      <c r="A22" s="145"/>
      <c r="B22" s="79"/>
      <c r="C22" s="79"/>
      <c r="D22" s="80"/>
      <c r="E22" s="86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14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14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14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</row>
    <row r="23" spans="1:101" s="3" customFormat="1" ht="10.5" x14ac:dyDescent="0.25">
      <c r="A23" s="145"/>
      <c r="B23" s="79"/>
      <c r="C23" s="79"/>
      <c r="D23" s="80"/>
      <c r="E23" s="86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14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14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14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</row>
    <row r="24" spans="1:101" s="3" customFormat="1" ht="10.5" x14ac:dyDescent="0.25">
      <c r="A24" s="145"/>
      <c r="B24" s="79"/>
      <c r="C24" s="79"/>
      <c r="D24" s="80"/>
      <c r="E24" s="86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14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14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14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</row>
    <row r="25" spans="1:101" s="3" customFormat="1" ht="10.5" x14ac:dyDescent="0.25">
      <c r="A25" s="145"/>
      <c r="B25" s="79"/>
      <c r="C25" s="79"/>
      <c r="D25" s="80"/>
      <c r="E25" s="86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14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14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14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</row>
    <row r="26" spans="1:101" s="3" customFormat="1" ht="10.5" x14ac:dyDescent="0.25">
      <c r="A26" s="145"/>
      <c r="B26" s="79"/>
      <c r="C26" s="79"/>
      <c r="D26" s="80"/>
      <c r="E26" s="86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14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14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</row>
    <row r="27" spans="1:101" s="3" customFormat="1" ht="10.5" x14ac:dyDescent="0.25">
      <c r="A27" s="145"/>
      <c r="B27" s="79"/>
      <c r="C27" s="79"/>
      <c r="D27" s="80"/>
      <c r="E27" s="86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14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14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</row>
    <row r="28" spans="1:101" s="3" customFormat="1" ht="10.5" x14ac:dyDescent="0.25">
      <c r="A28" s="145"/>
      <c r="B28" s="79"/>
      <c r="C28" s="79"/>
      <c r="D28" s="80"/>
      <c r="E28" s="86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14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14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</row>
    <row r="29" spans="1:101" s="3" customFormat="1" ht="10.5" x14ac:dyDescent="0.25">
      <c r="A29" s="145"/>
      <c r="B29" s="79"/>
      <c r="C29" s="79"/>
      <c r="D29" s="80"/>
      <c r="E29" s="86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14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14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</row>
    <row r="30" spans="1:101" s="3" customFormat="1" ht="10.5" x14ac:dyDescent="0.25">
      <c r="A30" s="145"/>
      <c r="B30" s="79"/>
      <c r="C30" s="79"/>
      <c r="D30" s="80"/>
      <c r="E30" s="86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14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14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</row>
    <row r="31" spans="1:101" s="3" customFormat="1" ht="10.5" x14ac:dyDescent="0.25">
      <c r="A31" s="145"/>
      <c r="B31" s="79"/>
      <c r="C31" s="79"/>
      <c r="D31" s="80"/>
      <c r="E31" s="86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14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14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</row>
    <row r="32" spans="1:101" s="3" customFormat="1" ht="10.5" x14ac:dyDescent="0.25">
      <c r="A32" s="145" t="str">
        <f t="shared" si="89"/>
        <v/>
      </c>
      <c r="B32" s="79"/>
      <c r="C32" s="79"/>
      <c r="D32" s="80"/>
      <c r="E32" s="86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14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14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</row>
    <row r="33" spans="1:101" s="3" customFormat="1" ht="10.5" x14ac:dyDescent="0.25">
      <c r="A33" s="145" t="str">
        <f t="shared" si="89"/>
        <v/>
      </c>
      <c r="B33" s="79"/>
      <c r="C33" s="79"/>
      <c r="D33" s="80"/>
      <c r="E33" s="86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14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14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</row>
    <row r="34" spans="1:101" s="3" customFormat="1" ht="10.5" x14ac:dyDescent="0.25">
      <c r="A34" s="145" t="str">
        <f t="shared" si="89"/>
        <v/>
      </c>
      <c r="B34" s="79"/>
      <c r="C34" s="79"/>
      <c r="D34" s="80"/>
      <c r="E34" s="86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14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14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</row>
    <row r="35" spans="1:101" s="3" customFormat="1" ht="10.5" x14ac:dyDescent="0.25">
      <c r="A35" s="145" t="str">
        <f t="shared" si="89"/>
        <v/>
      </c>
      <c r="B35" s="79"/>
      <c r="C35" s="79"/>
      <c r="D35" s="80"/>
      <c r="E35" s="86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14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14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</row>
    <row r="36" spans="1:101" s="3" customFormat="1" ht="10.5" x14ac:dyDescent="0.25">
      <c r="A36" s="145" t="str">
        <f t="shared" si="89"/>
        <v/>
      </c>
      <c r="B36" s="79"/>
      <c r="C36" s="79"/>
      <c r="D36" s="80"/>
      <c r="E36" s="86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14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14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</row>
    <row r="37" spans="1:101" s="3" customFormat="1" ht="10.5" x14ac:dyDescent="0.25">
      <c r="A37" s="145" t="str">
        <f t="shared" si="89"/>
        <v/>
      </c>
      <c r="B37" s="79"/>
      <c r="C37" s="79"/>
      <c r="D37" s="80"/>
      <c r="E37" s="86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14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14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</row>
    <row r="38" spans="1:101" s="3" customFormat="1" ht="10.5" x14ac:dyDescent="0.25">
      <c r="A38" s="145" t="str">
        <f t="shared" si="89"/>
        <v/>
      </c>
      <c r="B38" s="79"/>
      <c r="C38" s="79"/>
      <c r="D38" s="80"/>
      <c r="E38" s="86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14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14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</row>
    <row r="39" spans="1:101" s="3" customFormat="1" ht="10.5" x14ac:dyDescent="0.25">
      <c r="A39" s="145" t="str">
        <f t="shared" si="89"/>
        <v/>
      </c>
      <c r="B39" s="79"/>
      <c r="C39" s="79"/>
      <c r="D39" s="80"/>
      <c r="E39" s="86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14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14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</row>
    <row r="40" spans="1:101" s="3" customFormat="1" ht="10.5" x14ac:dyDescent="0.25">
      <c r="A40" s="145" t="str">
        <f t="shared" si="89"/>
        <v/>
      </c>
      <c r="B40" s="79"/>
      <c r="C40" s="79"/>
      <c r="D40" s="80"/>
      <c r="E40" s="86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14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14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</row>
    <row r="41" spans="1:101" s="3" customFormat="1" ht="10.5" x14ac:dyDescent="0.25">
      <c r="A41" s="145" t="str">
        <f t="shared" si="89"/>
        <v/>
      </c>
      <c r="B41" s="79"/>
      <c r="C41" s="79"/>
      <c r="D41" s="80"/>
      <c r="E41" s="86"/>
      <c r="F41" s="88"/>
      <c r="G41" s="88"/>
      <c r="H41" s="89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9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9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9"/>
      <c r="BI41" s="88"/>
      <c r="BJ41" s="88"/>
      <c r="BK41" s="88"/>
      <c r="BL41" s="88"/>
      <c r="BM41" s="88"/>
      <c r="BN41" s="89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</row>
    <row r="42" spans="1:101" s="3" customFormat="1" ht="10.5" x14ac:dyDescent="0.25">
      <c r="A42" s="145" t="str">
        <f t="shared" si="89"/>
        <v/>
      </c>
      <c r="B42" s="79"/>
      <c r="C42" s="79"/>
      <c r="D42" s="80"/>
      <c r="E42" s="86"/>
      <c r="F42" s="88"/>
      <c r="G42" s="88"/>
      <c r="H42" s="89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9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9"/>
      <c r="BI42" s="88"/>
      <c r="BJ42" s="88"/>
      <c r="BK42" s="88"/>
      <c r="BL42" s="88"/>
      <c r="BM42" s="88"/>
      <c r="BN42" s="89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</row>
    <row r="43" spans="1:101" s="3" customFormat="1" ht="10.5" x14ac:dyDescent="0.25">
      <c r="A43" s="145" t="str">
        <f t="shared" si="89"/>
        <v/>
      </c>
      <c r="B43" s="79"/>
      <c r="C43" s="79"/>
      <c r="D43" s="80"/>
      <c r="E43" s="86"/>
      <c r="F43" s="88"/>
      <c r="G43" s="88"/>
      <c r="H43" s="89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9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9"/>
      <c r="BI43" s="88"/>
      <c r="BJ43" s="88"/>
      <c r="BK43" s="88"/>
      <c r="BL43" s="88"/>
      <c r="BM43" s="88"/>
      <c r="BN43" s="89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</row>
    <row r="44" spans="1:101" s="3" customFormat="1" ht="10.5" x14ac:dyDescent="0.25">
      <c r="A44" s="145" t="str">
        <f t="shared" si="89"/>
        <v/>
      </c>
      <c r="B44" s="79"/>
      <c r="C44" s="79"/>
      <c r="D44" s="80"/>
      <c r="E44" s="86"/>
      <c r="F44" s="88"/>
      <c r="G44" s="88"/>
      <c r="H44" s="89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9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9"/>
      <c r="BI44" s="88"/>
      <c r="BJ44" s="88"/>
      <c r="BK44" s="88"/>
      <c r="BL44" s="88"/>
      <c r="BM44" s="88"/>
      <c r="BN44" s="89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</row>
    <row r="45" spans="1:101" s="3" customFormat="1" ht="10.5" x14ac:dyDescent="0.25">
      <c r="A45" s="145" t="str">
        <f t="shared" si="89"/>
        <v/>
      </c>
      <c r="B45" s="79"/>
      <c r="C45" s="79"/>
      <c r="D45" s="80"/>
      <c r="E45" s="86"/>
      <c r="F45" s="88"/>
      <c r="G45" s="88"/>
      <c r="H45" s="89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9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9"/>
      <c r="BI45" s="88"/>
      <c r="BJ45" s="88"/>
      <c r="BK45" s="88"/>
      <c r="BL45" s="88"/>
      <c r="BM45" s="88"/>
      <c r="BN45" s="89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</row>
    <row r="46" spans="1:101" s="3" customFormat="1" ht="10.5" x14ac:dyDescent="0.25">
      <c r="A46" s="145" t="str">
        <f t="shared" si="89"/>
        <v/>
      </c>
      <c r="B46" s="79"/>
      <c r="C46" s="79"/>
      <c r="D46" s="80"/>
      <c r="E46" s="86"/>
      <c r="F46" s="88"/>
      <c r="G46" s="88"/>
      <c r="H46" s="89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9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9"/>
      <c r="BI46" s="88"/>
      <c r="BJ46" s="88"/>
      <c r="BK46" s="88"/>
      <c r="BL46" s="88"/>
      <c r="BM46" s="88"/>
      <c r="BN46" s="89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</row>
    <row r="47" spans="1:101" s="3" customFormat="1" ht="10.5" x14ac:dyDescent="0.25">
      <c r="A47" s="145" t="str">
        <f t="shared" si="89"/>
        <v/>
      </c>
      <c r="B47" s="79"/>
      <c r="C47" s="79"/>
      <c r="D47" s="80"/>
      <c r="E47" s="86"/>
      <c r="F47" s="88"/>
      <c r="G47" s="88"/>
      <c r="H47" s="89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9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9"/>
      <c r="BI47" s="88"/>
      <c r="BJ47" s="88"/>
      <c r="BK47" s="88"/>
      <c r="BL47" s="88"/>
      <c r="BM47" s="88"/>
      <c r="BN47" s="89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</row>
    <row r="48" spans="1:101" s="3" customFormat="1" ht="10.5" x14ac:dyDescent="0.25">
      <c r="A48" s="145" t="str">
        <f t="shared" si="89"/>
        <v/>
      </c>
      <c r="B48" s="79"/>
      <c r="C48" s="79"/>
      <c r="D48" s="80"/>
      <c r="E48" s="86"/>
      <c r="F48" s="88"/>
      <c r="G48" s="88"/>
      <c r="H48" s="89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9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9"/>
      <c r="BI48" s="88"/>
      <c r="BJ48" s="88"/>
      <c r="BK48" s="88"/>
      <c r="BL48" s="88"/>
      <c r="BM48" s="88"/>
      <c r="BN48" s="89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</row>
    <row r="49" spans="1:101" s="3" customFormat="1" ht="10.5" x14ac:dyDescent="0.25">
      <c r="A49" s="145" t="str">
        <f t="shared" si="89"/>
        <v/>
      </c>
      <c r="B49" s="79"/>
      <c r="C49" s="79"/>
      <c r="D49" s="80"/>
      <c r="E49" s="86"/>
      <c r="F49" s="88"/>
      <c r="G49" s="88"/>
      <c r="H49" s="89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9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9"/>
      <c r="BI49" s="88"/>
      <c r="BJ49" s="88"/>
      <c r="BK49" s="88"/>
      <c r="BL49" s="88"/>
      <c r="BM49" s="88"/>
      <c r="BN49" s="89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</row>
    <row r="50" spans="1:101" s="3" customFormat="1" ht="10.5" x14ac:dyDescent="0.25">
      <c r="A50" s="145" t="str">
        <f t="shared" si="89"/>
        <v/>
      </c>
      <c r="B50" s="79"/>
      <c r="C50" s="79"/>
      <c r="D50" s="80"/>
      <c r="E50" s="86"/>
      <c r="F50" s="88"/>
      <c r="G50" s="88"/>
      <c r="H50" s="89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9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9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9"/>
      <c r="BI50" s="88"/>
      <c r="BJ50" s="88"/>
      <c r="BK50" s="88"/>
      <c r="BL50" s="88"/>
      <c r="BM50" s="88"/>
      <c r="BN50" s="89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</row>
    <row r="51" spans="1:101" s="3" customFormat="1" ht="10.5" x14ac:dyDescent="0.25">
      <c r="A51" s="145" t="str">
        <f t="shared" si="89"/>
        <v/>
      </c>
      <c r="B51" s="79"/>
      <c r="C51" s="79"/>
      <c r="D51" s="80"/>
      <c r="E51" s="86"/>
      <c r="F51" s="88"/>
      <c r="G51" s="88"/>
      <c r="H51" s="89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9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9"/>
      <c r="BI51" s="88"/>
      <c r="BJ51" s="88"/>
      <c r="BK51" s="88"/>
      <c r="BL51" s="88"/>
      <c r="BM51" s="88"/>
      <c r="BN51" s="89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</row>
    <row r="52" spans="1:101" s="3" customFormat="1" ht="10.5" x14ac:dyDescent="0.25">
      <c r="A52" s="145" t="str">
        <f t="shared" si="89"/>
        <v/>
      </c>
      <c r="B52" s="79"/>
      <c r="C52" s="79"/>
      <c r="D52" s="80"/>
      <c r="E52" s="86"/>
      <c r="F52" s="88"/>
      <c r="G52" s="88"/>
      <c r="H52" s="89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9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9"/>
      <c r="BI52" s="88"/>
      <c r="BJ52" s="88"/>
      <c r="BK52" s="88"/>
      <c r="BL52" s="88"/>
      <c r="BM52" s="88"/>
      <c r="BN52" s="89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</row>
    <row r="53" spans="1:101" s="3" customFormat="1" ht="10.5" x14ac:dyDescent="0.25">
      <c r="A53" s="145" t="str">
        <f t="shared" si="89"/>
        <v/>
      </c>
      <c r="B53" s="79"/>
      <c r="C53" s="79"/>
      <c r="D53" s="80"/>
      <c r="E53" s="86"/>
      <c r="F53" s="88"/>
      <c r="G53" s="88"/>
      <c r="H53" s="89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9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9"/>
      <c r="BI53" s="88"/>
      <c r="BJ53" s="88"/>
      <c r="BK53" s="88"/>
      <c r="BL53" s="88"/>
      <c r="BM53" s="88"/>
      <c r="BN53" s="89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</row>
    <row r="54" spans="1:101" s="3" customFormat="1" ht="10.5" x14ac:dyDescent="0.25">
      <c r="A54" s="145" t="str">
        <f t="shared" si="89"/>
        <v/>
      </c>
      <c r="B54" s="79"/>
      <c r="C54" s="79"/>
      <c r="D54" s="80"/>
      <c r="E54" s="86"/>
      <c r="F54" s="88"/>
      <c r="G54" s="88"/>
      <c r="H54" s="89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9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9"/>
      <c r="BI54" s="88"/>
      <c r="BJ54" s="88"/>
      <c r="BK54" s="88"/>
      <c r="BL54" s="88"/>
      <c r="BM54" s="88"/>
      <c r="BN54" s="89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</row>
    <row r="55" spans="1:101" s="3" customFormat="1" ht="10.5" x14ac:dyDescent="0.25">
      <c r="A55" s="145" t="str">
        <f t="shared" si="89"/>
        <v/>
      </c>
      <c r="B55" s="79"/>
      <c r="C55" s="79"/>
      <c r="D55" s="80"/>
      <c r="E55" s="86"/>
      <c r="F55" s="88"/>
      <c r="G55" s="88"/>
      <c r="H55" s="89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9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9"/>
      <c r="BI55" s="88"/>
      <c r="BJ55" s="88"/>
      <c r="BK55" s="88"/>
      <c r="BL55" s="88"/>
      <c r="BM55" s="88"/>
      <c r="BN55" s="89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</row>
    <row r="56" spans="1:101" s="3" customFormat="1" ht="10.5" x14ac:dyDescent="0.25">
      <c r="A56" s="145" t="str">
        <f t="shared" si="89"/>
        <v/>
      </c>
      <c r="B56" s="79"/>
      <c r="C56" s="79"/>
      <c r="D56" s="80"/>
      <c r="E56" s="86"/>
      <c r="F56" s="88"/>
      <c r="G56" s="88"/>
      <c r="H56" s="89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9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9"/>
      <c r="BI56" s="88"/>
      <c r="BJ56" s="88"/>
      <c r="BK56" s="88"/>
      <c r="BL56" s="88"/>
      <c r="BM56" s="88"/>
      <c r="BN56" s="89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</row>
    <row r="57" spans="1:101" s="3" customFormat="1" ht="10.5" x14ac:dyDescent="0.25">
      <c r="A57" s="145" t="str">
        <f t="shared" si="89"/>
        <v/>
      </c>
      <c r="B57" s="79"/>
      <c r="C57" s="79"/>
      <c r="D57" s="80"/>
      <c r="E57" s="86"/>
      <c r="F57" s="88"/>
      <c r="G57" s="88"/>
      <c r="H57" s="89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9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9"/>
      <c r="BI57" s="88"/>
      <c r="BJ57" s="88"/>
      <c r="BK57" s="88"/>
      <c r="BL57" s="88"/>
      <c r="BM57" s="88"/>
      <c r="BN57" s="89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</row>
    <row r="58" spans="1:101" s="3" customFormat="1" ht="10.5" x14ac:dyDescent="0.25">
      <c r="A58" s="145" t="str">
        <f t="shared" si="89"/>
        <v/>
      </c>
      <c r="B58" s="79"/>
      <c r="C58" s="79"/>
      <c r="D58" s="80"/>
      <c r="E58" s="86"/>
      <c r="F58" s="88"/>
      <c r="G58" s="88"/>
      <c r="H58" s="89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9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9"/>
      <c r="BI58" s="88"/>
      <c r="BJ58" s="88"/>
      <c r="BK58" s="88"/>
      <c r="BL58" s="88"/>
      <c r="BM58" s="88"/>
      <c r="BN58" s="89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</row>
    <row r="59" spans="1:101" s="3" customFormat="1" ht="10.5" x14ac:dyDescent="0.25">
      <c r="A59" s="145" t="str">
        <f t="shared" si="89"/>
        <v/>
      </c>
      <c r="B59" s="79"/>
      <c r="C59" s="79"/>
      <c r="D59" s="80"/>
      <c r="E59" s="86"/>
      <c r="F59" s="88"/>
      <c r="G59" s="88"/>
      <c r="H59" s="89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9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9"/>
      <c r="BI59" s="88"/>
      <c r="BJ59" s="88"/>
      <c r="BK59" s="88"/>
      <c r="BL59" s="88"/>
      <c r="BM59" s="88"/>
      <c r="BN59" s="89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</row>
    <row r="60" spans="1:101" s="3" customFormat="1" ht="10.5" x14ac:dyDescent="0.25">
      <c r="A60" s="145" t="str">
        <f t="shared" si="89"/>
        <v/>
      </c>
      <c r="B60" s="79"/>
      <c r="C60" s="79"/>
      <c r="D60" s="80"/>
      <c r="E60" s="86"/>
      <c r="F60" s="88"/>
      <c r="G60" s="88"/>
      <c r="H60" s="89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9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9"/>
      <c r="BI60" s="88"/>
      <c r="BJ60" s="88"/>
      <c r="BK60" s="88"/>
      <c r="BL60" s="88"/>
      <c r="BM60" s="88"/>
      <c r="BN60" s="89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</row>
    <row r="61" spans="1:101" s="3" customFormat="1" ht="10.5" x14ac:dyDescent="0.25">
      <c r="A61" s="145" t="str">
        <f t="shared" si="89"/>
        <v/>
      </c>
      <c r="B61" s="79"/>
      <c r="C61" s="79"/>
      <c r="D61" s="80"/>
      <c r="E61" s="86"/>
      <c r="F61" s="88"/>
      <c r="G61" s="88"/>
      <c r="H61" s="89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9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9"/>
      <c r="BI61" s="88"/>
      <c r="BJ61" s="88"/>
      <c r="BK61" s="88"/>
      <c r="BL61" s="88"/>
      <c r="BM61" s="88"/>
      <c r="BN61" s="89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</row>
    <row r="62" spans="1:101" s="3" customFormat="1" ht="10.5" x14ac:dyDescent="0.25">
      <c r="A62" s="145" t="str">
        <f t="shared" si="89"/>
        <v/>
      </c>
      <c r="B62" s="79"/>
      <c r="C62" s="79"/>
      <c r="D62" s="80"/>
      <c r="E62" s="86"/>
      <c r="F62" s="88"/>
      <c r="G62" s="88"/>
      <c r="H62" s="89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9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9"/>
      <c r="BI62" s="88"/>
      <c r="BJ62" s="88"/>
      <c r="BK62" s="88"/>
      <c r="BL62" s="88"/>
      <c r="BM62" s="88"/>
      <c r="BN62" s="89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</row>
    <row r="63" spans="1:101" s="3" customFormat="1" ht="10.5" x14ac:dyDescent="0.25">
      <c r="A63" s="145" t="str">
        <f t="shared" si="89"/>
        <v/>
      </c>
      <c r="B63" s="79"/>
      <c r="C63" s="79"/>
      <c r="D63" s="80"/>
      <c r="E63" s="86"/>
      <c r="F63" s="88"/>
      <c r="G63" s="88"/>
      <c r="H63" s="89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9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9"/>
      <c r="BI63" s="88"/>
      <c r="BJ63" s="88"/>
      <c r="BK63" s="88"/>
      <c r="BL63" s="88"/>
      <c r="BM63" s="88"/>
      <c r="BN63" s="89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</row>
    <row r="64" spans="1:101" s="3" customFormat="1" ht="10.5" x14ac:dyDescent="0.25">
      <c r="A64" s="145" t="str">
        <f t="shared" si="89"/>
        <v/>
      </c>
      <c r="B64" s="79"/>
      <c r="C64" s="79"/>
      <c r="D64" s="80"/>
      <c r="E64" s="86"/>
      <c r="F64" s="88"/>
      <c r="G64" s="88"/>
      <c r="H64" s="89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9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9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9"/>
      <c r="BI64" s="88"/>
      <c r="BJ64" s="88"/>
      <c r="BK64" s="88"/>
      <c r="BL64" s="88"/>
      <c r="BM64" s="88"/>
      <c r="BN64" s="89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</row>
    <row r="65" spans="1:101" s="3" customFormat="1" ht="10.5" x14ac:dyDescent="0.25">
      <c r="A65" s="145" t="str">
        <f t="shared" si="89"/>
        <v/>
      </c>
      <c r="B65" s="79"/>
      <c r="C65" s="79"/>
      <c r="D65" s="80"/>
      <c r="E65" s="86"/>
      <c r="F65" s="88"/>
      <c r="G65" s="88"/>
      <c r="H65" s="89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9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9"/>
      <c r="BI65" s="88"/>
      <c r="BJ65" s="88"/>
      <c r="BK65" s="88"/>
      <c r="BL65" s="88"/>
      <c r="BM65" s="88"/>
      <c r="BN65" s="89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</row>
    <row r="66" spans="1:101" s="3" customFormat="1" ht="10.5" x14ac:dyDescent="0.25">
      <c r="A66" s="145" t="str">
        <f t="shared" si="89"/>
        <v/>
      </c>
      <c r="B66" s="79"/>
      <c r="C66" s="79"/>
      <c r="D66" s="80"/>
      <c r="E66" s="86"/>
      <c r="F66" s="88"/>
      <c r="G66" s="88"/>
      <c r="H66" s="89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9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9"/>
      <c r="BI66" s="88"/>
      <c r="BJ66" s="88"/>
      <c r="BK66" s="88"/>
      <c r="BL66" s="88"/>
      <c r="BM66" s="88"/>
      <c r="BN66" s="89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</row>
    <row r="67" spans="1:101" s="3" customFormat="1" ht="10.5" x14ac:dyDescent="0.25">
      <c r="A67" s="145" t="str">
        <f t="shared" si="89"/>
        <v/>
      </c>
      <c r="B67" s="79"/>
      <c r="C67" s="79"/>
      <c r="D67" s="80"/>
      <c r="E67" s="86"/>
      <c r="F67" s="88"/>
      <c r="G67" s="88"/>
      <c r="H67" s="89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9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9"/>
      <c r="BI67" s="88"/>
      <c r="BJ67" s="88"/>
      <c r="BK67" s="88"/>
      <c r="BL67" s="88"/>
      <c r="BM67" s="88"/>
      <c r="BN67" s="89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</row>
    <row r="68" spans="1:101" s="3" customFormat="1" ht="10.5" x14ac:dyDescent="0.25">
      <c r="A68" s="145" t="str">
        <f t="shared" si="89"/>
        <v/>
      </c>
      <c r="B68" s="79"/>
      <c r="C68" s="79"/>
      <c r="D68" s="80"/>
      <c r="E68" s="86"/>
      <c r="F68" s="88"/>
      <c r="G68" s="88"/>
      <c r="H68" s="89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9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9"/>
      <c r="BI68" s="88"/>
      <c r="BJ68" s="88"/>
      <c r="BK68" s="88"/>
      <c r="BL68" s="88"/>
      <c r="BM68" s="88"/>
      <c r="BN68" s="89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</row>
    <row r="69" spans="1:101" s="3" customFormat="1" ht="10.5" x14ac:dyDescent="0.25">
      <c r="A69" s="145" t="str">
        <f t="shared" si="89"/>
        <v/>
      </c>
      <c r="B69" s="79"/>
      <c r="C69" s="79"/>
      <c r="D69" s="80"/>
      <c r="E69" s="86"/>
      <c r="F69" s="88"/>
      <c r="G69" s="88"/>
      <c r="H69" s="89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9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9"/>
      <c r="BI69" s="88"/>
      <c r="BJ69" s="88"/>
      <c r="BK69" s="88"/>
      <c r="BL69" s="88"/>
      <c r="BM69" s="88"/>
      <c r="BN69" s="89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</row>
    <row r="70" spans="1:101" s="3" customFormat="1" ht="10.5" x14ac:dyDescent="0.25">
      <c r="A70" s="145" t="str">
        <f t="shared" si="89"/>
        <v/>
      </c>
      <c r="B70" s="79"/>
      <c r="C70" s="79"/>
      <c r="D70" s="80"/>
      <c r="E70" s="86"/>
      <c r="F70" s="88"/>
      <c r="G70" s="88"/>
      <c r="H70" s="89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9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9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9"/>
      <c r="BI70" s="88"/>
      <c r="BJ70" s="88"/>
      <c r="BK70" s="88"/>
      <c r="BL70" s="88"/>
      <c r="BM70" s="88"/>
      <c r="BN70" s="89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</row>
    <row r="71" spans="1:101" x14ac:dyDescent="0.25">
      <c r="A71" s="145" t="str">
        <f t="shared" si="89"/>
        <v/>
      </c>
      <c r="B71" s="79"/>
      <c r="C71" s="79"/>
      <c r="D71" s="80"/>
      <c r="E71" s="86"/>
      <c r="F71" s="88"/>
      <c r="G71" s="88"/>
      <c r="H71" s="89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9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9"/>
      <c r="BI71" s="88"/>
      <c r="BJ71" s="88"/>
      <c r="BK71" s="88"/>
      <c r="BL71" s="88"/>
      <c r="BM71" s="88"/>
      <c r="BN71" s="89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</row>
    <row r="72" spans="1:101" x14ac:dyDescent="0.25">
      <c r="A72" s="145" t="str">
        <f t="shared" si="89"/>
        <v/>
      </c>
      <c r="B72" s="79"/>
      <c r="C72" s="79"/>
      <c r="D72" s="80"/>
      <c r="E72" s="86"/>
      <c r="F72" s="88"/>
      <c r="G72" s="88"/>
      <c r="H72" s="89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9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9"/>
      <c r="BI72" s="88"/>
      <c r="BJ72" s="88"/>
      <c r="BK72" s="88"/>
      <c r="BL72" s="88"/>
      <c r="BM72" s="88"/>
      <c r="BN72" s="89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</row>
    <row r="73" spans="1:101" x14ac:dyDescent="0.25">
      <c r="A73" s="145" t="str">
        <f t="shared" si="89"/>
        <v/>
      </c>
      <c r="B73" s="79"/>
      <c r="C73" s="79"/>
      <c r="D73" s="80"/>
      <c r="E73" s="86"/>
      <c r="F73" s="88"/>
      <c r="G73" s="88"/>
      <c r="H73" s="89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9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9"/>
      <c r="BI73" s="88"/>
      <c r="BJ73" s="88"/>
      <c r="BK73" s="88"/>
      <c r="BL73" s="88"/>
      <c r="BM73" s="88"/>
      <c r="BN73" s="89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</row>
    <row r="74" spans="1:101" x14ac:dyDescent="0.25">
      <c r="A74" s="145" t="str">
        <f t="shared" ref="A74:A108" si="91">IF(D74="","",D74)</f>
        <v/>
      </c>
      <c r="B74" s="79"/>
      <c r="C74" s="79"/>
      <c r="D74" s="80"/>
      <c r="E74" s="86"/>
      <c r="F74" s="88"/>
      <c r="G74" s="88"/>
      <c r="H74" s="89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9"/>
      <c r="BI74" s="88"/>
      <c r="BJ74" s="88"/>
      <c r="BK74" s="88"/>
      <c r="BL74" s="88"/>
      <c r="BM74" s="88"/>
      <c r="BN74" s="89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</row>
    <row r="75" spans="1:101" x14ac:dyDescent="0.25">
      <c r="A75" s="145" t="str">
        <f t="shared" si="91"/>
        <v/>
      </c>
      <c r="B75" s="79"/>
      <c r="C75" s="79"/>
      <c r="D75" s="80"/>
      <c r="E75" s="86"/>
      <c r="F75" s="88"/>
      <c r="G75" s="88"/>
      <c r="H75" s="89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9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9"/>
      <c r="BI75" s="88"/>
      <c r="BJ75" s="88"/>
      <c r="BK75" s="88"/>
      <c r="BL75" s="88"/>
      <c r="BM75" s="88"/>
      <c r="BN75" s="89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</row>
    <row r="76" spans="1:101" x14ac:dyDescent="0.25">
      <c r="A76" s="145" t="str">
        <f t="shared" si="91"/>
        <v/>
      </c>
      <c r="B76" s="79"/>
      <c r="C76" s="79"/>
      <c r="D76" s="80"/>
      <c r="E76" s="86"/>
      <c r="F76" s="88"/>
      <c r="G76" s="88"/>
      <c r="H76" s="89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9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9"/>
      <c r="BI76" s="88"/>
      <c r="BJ76" s="88"/>
      <c r="BK76" s="88"/>
      <c r="BL76" s="88"/>
      <c r="BM76" s="88"/>
      <c r="BN76" s="89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</row>
    <row r="77" spans="1:101" x14ac:dyDescent="0.25">
      <c r="A77" s="145" t="str">
        <f t="shared" si="91"/>
        <v/>
      </c>
      <c r="B77" s="79"/>
      <c r="C77" s="79"/>
      <c r="D77" s="80"/>
      <c r="E77" s="86"/>
      <c r="F77" s="88"/>
      <c r="G77" s="88"/>
      <c r="H77" s="89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9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9"/>
      <c r="BI77" s="88"/>
      <c r="BJ77" s="88"/>
      <c r="BK77" s="88"/>
      <c r="BL77" s="88"/>
      <c r="BM77" s="88"/>
      <c r="BN77" s="89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</row>
    <row r="78" spans="1:101" x14ac:dyDescent="0.25">
      <c r="A78" s="145" t="str">
        <f t="shared" si="91"/>
        <v/>
      </c>
      <c r="B78" s="79"/>
      <c r="C78" s="79"/>
      <c r="D78" s="80"/>
      <c r="E78" s="86"/>
      <c r="F78" s="88"/>
      <c r="G78" s="88"/>
      <c r="H78" s="89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9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9"/>
      <c r="BI78" s="88"/>
      <c r="BJ78" s="88"/>
      <c r="BK78" s="88"/>
      <c r="BL78" s="88"/>
      <c r="BM78" s="88"/>
      <c r="BN78" s="89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</row>
    <row r="79" spans="1:101" x14ac:dyDescent="0.25">
      <c r="A79" s="145" t="str">
        <f t="shared" si="91"/>
        <v/>
      </c>
      <c r="B79" s="79"/>
      <c r="C79" s="79"/>
      <c r="D79" s="80"/>
      <c r="E79" s="86"/>
      <c r="F79" s="88"/>
      <c r="G79" s="88"/>
      <c r="H79" s="89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9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9"/>
      <c r="BI79" s="88"/>
      <c r="BJ79" s="88"/>
      <c r="BK79" s="88"/>
      <c r="BL79" s="88"/>
      <c r="BM79" s="88"/>
      <c r="BN79" s="89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</row>
    <row r="80" spans="1:101" x14ac:dyDescent="0.25">
      <c r="A80" s="145" t="str">
        <f t="shared" si="91"/>
        <v/>
      </c>
      <c r="B80" s="79"/>
      <c r="C80" s="79"/>
      <c r="D80" s="80"/>
      <c r="E80" s="86"/>
      <c r="F80" s="88"/>
      <c r="G80" s="88"/>
      <c r="H80" s="89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9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9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9"/>
      <c r="BI80" s="88"/>
      <c r="BJ80" s="88"/>
      <c r="BK80" s="88"/>
      <c r="BL80" s="88"/>
      <c r="BM80" s="88"/>
      <c r="BN80" s="89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</row>
    <row r="81" spans="1:101" x14ac:dyDescent="0.25">
      <c r="A81" s="145" t="str">
        <f t="shared" si="91"/>
        <v/>
      </c>
      <c r="B81" s="79"/>
      <c r="C81" s="79"/>
      <c r="D81" s="80"/>
      <c r="E81" s="86"/>
      <c r="F81" s="88"/>
      <c r="G81" s="88"/>
      <c r="H81" s="89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9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9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9"/>
      <c r="BI81" s="88"/>
      <c r="BJ81" s="88"/>
      <c r="BK81" s="88"/>
      <c r="BL81" s="88"/>
      <c r="BM81" s="88"/>
      <c r="BN81" s="89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</row>
    <row r="82" spans="1:101" x14ac:dyDescent="0.25">
      <c r="A82" s="145" t="str">
        <f t="shared" si="91"/>
        <v/>
      </c>
      <c r="B82" s="79"/>
      <c r="C82" s="79"/>
      <c r="D82" s="80"/>
      <c r="E82" s="86"/>
      <c r="F82" s="88"/>
      <c r="G82" s="88"/>
      <c r="H82" s="89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9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9"/>
      <c r="BI82" s="88"/>
      <c r="BJ82" s="88"/>
      <c r="BK82" s="88"/>
      <c r="BL82" s="88"/>
      <c r="BM82" s="88"/>
      <c r="BN82" s="89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</row>
    <row r="83" spans="1:101" x14ac:dyDescent="0.25">
      <c r="A83" s="145" t="str">
        <f t="shared" si="91"/>
        <v/>
      </c>
      <c r="B83" s="79"/>
      <c r="C83" s="79"/>
      <c r="D83" s="80"/>
      <c r="E83" s="86"/>
      <c r="F83" s="88"/>
      <c r="G83" s="88"/>
      <c r="H83" s="89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9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9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9"/>
      <c r="BI83" s="88"/>
      <c r="BJ83" s="88"/>
      <c r="BK83" s="88"/>
      <c r="BL83" s="88"/>
      <c r="BM83" s="88"/>
      <c r="BN83" s="89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</row>
    <row r="84" spans="1:101" x14ac:dyDescent="0.25">
      <c r="A84" s="145" t="str">
        <f t="shared" si="91"/>
        <v/>
      </c>
      <c r="B84" s="79"/>
      <c r="C84" s="79"/>
      <c r="D84" s="80"/>
      <c r="E84" s="86"/>
      <c r="F84" s="88"/>
      <c r="G84" s="88"/>
      <c r="H84" s="89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9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9"/>
      <c r="BI84" s="88"/>
      <c r="BJ84" s="88"/>
      <c r="BK84" s="88"/>
      <c r="BL84" s="88"/>
      <c r="BM84" s="88"/>
      <c r="BN84" s="89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</row>
    <row r="85" spans="1:101" x14ac:dyDescent="0.25">
      <c r="A85" s="145" t="str">
        <f t="shared" si="91"/>
        <v/>
      </c>
      <c r="B85" s="79"/>
      <c r="C85" s="79"/>
      <c r="D85" s="80"/>
      <c r="E85" s="86"/>
      <c r="F85" s="88"/>
      <c r="G85" s="88"/>
      <c r="H85" s="89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9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9"/>
      <c r="BI85" s="88"/>
      <c r="BJ85" s="88"/>
      <c r="BK85" s="88"/>
      <c r="BL85" s="88"/>
      <c r="BM85" s="88"/>
      <c r="BN85" s="89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</row>
    <row r="86" spans="1:101" x14ac:dyDescent="0.25">
      <c r="A86" s="145" t="str">
        <f t="shared" si="91"/>
        <v/>
      </c>
      <c r="B86" s="79"/>
      <c r="C86" s="79"/>
      <c r="D86" s="80"/>
      <c r="E86" s="86"/>
      <c r="F86" s="88"/>
      <c r="G86" s="88"/>
      <c r="H86" s="89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9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9"/>
      <c r="BI86" s="88"/>
      <c r="BJ86" s="88"/>
      <c r="BK86" s="88"/>
      <c r="BL86" s="88"/>
      <c r="BM86" s="88"/>
      <c r="BN86" s="89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</row>
    <row r="87" spans="1:101" x14ac:dyDescent="0.25">
      <c r="A87" s="145" t="str">
        <f t="shared" si="91"/>
        <v/>
      </c>
      <c r="B87" s="79"/>
      <c r="C87" s="79"/>
      <c r="D87" s="80"/>
      <c r="E87" s="86"/>
      <c r="F87" s="88"/>
      <c r="G87" s="88"/>
      <c r="H87" s="89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9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9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9"/>
      <c r="BI87" s="88"/>
      <c r="BJ87" s="88"/>
      <c r="BK87" s="88"/>
      <c r="BL87" s="88"/>
      <c r="BM87" s="88"/>
      <c r="BN87" s="89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</row>
    <row r="88" spans="1:101" x14ac:dyDescent="0.25">
      <c r="A88" s="145" t="str">
        <f t="shared" si="91"/>
        <v/>
      </c>
      <c r="B88" s="79"/>
      <c r="C88" s="79"/>
      <c r="D88" s="80"/>
      <c r="E88" s="86"/>
      <c r="F88" s="88"/>
      <c r="G88" s="88"/>
      <c r="H88" s="89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9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9"/>
      <c r="BI88" s="88"/>
      <c r="BJ88" s="88"/>
      <c r="BK88" s="88"/>
      <c r="BL88" s="88"/>
      <c r="BM88" s="88"/>
      <c r="BN88" s="89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</row>
    <row r="89" spans="1:101" x14ac:dyDescent="0.25">
      <c r="A89" s="145" t="str">
        <f t="shared" si="91"/>
        <v/>
      </c>
      <c r="B89" s="79"/>
      <c r="C89" s="79"/>
      <c r="D89" s="80"/>
      <c r="E89" s="86"/>
      <c r="F89" s="88"/>
      <c r="G89" s="88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9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9"/>
      <c r="BI89" s="88"/>
      <c r="BJ89" s="88"/>
      <c r="BK89" s="88"/>
      <c r="BL89" s="88"/>
      <c r="BM89" s="88"/>
      <c r="BN89" s="89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</row>
    <row r="90" spans="1:101" x14ac:dyDescent="0.25">
      <c r="A90" s="145" t="str">
        <f t="shared" si="91"/>
        <v/>
      </c>
      <c r="B90" s="79"/>
      <c r="C90" s="79"/>
      <c r="D90" s="80"/>
      <c r="E90" s="86"/>
      <c r="F90" s="88"/>
      <c r="G90" s="88"/>
      <c r="H90" s="89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9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9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9"/>
      <c r="BI90" s="88"/>
      <c r="BJ90" s="88"/>
      <c r="BK90" s="88"/>
      <c r="BL90" s="88"/>
      <c r="BM90" s="88"/>
      <c r="BN90" s="89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</row>
    <row r="91" spans="1:101" x14ac:dyDescent="0.25">
      <c r="A91" s="145" t="str">
        <f t="shared" si="91"/>
        <v/>
      </c>
      <c r="B91" s="79"/>
      <c r="C91" s="79"/>
      <c r="D91" s="80"/>
      <c r="E91" s="86"/>
      <c r="F91" s="88"/>
      <c r="G91" s="88"/>
      <c r="H91" s="89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9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9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9"/>
      <c r="BI91" s="88"/>
      <c r="BJ91" s="88"/>
      <c r="BK91" s="88"/>
      <c r="BL91" s="88"/>
      <c r="BM91" s="88"/>
      <c r="BN91" s="89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</row>
    <row r="92" spans="1:101" x14ac:dyDescent="0.25">
      <c r="A92" s="145" t="str">
        <f t="shared" si="91"/>
        <v/>
      </c>
      <c r="B92" s="79"/>
      <c r="C92" s="79"/>
      <c r="D92" s="80"/>
      <c r="E92" s="86"/>
      <c r="F92" s="88"/>
      <c r="G92" s="88"/>
      <c r="H92" s="89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9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9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9"/>
      <c r="BI92" s="88"/>
      <c r="BJ92" s="88"/>
      <c r="BK92" s="88"/>
      <c r="BL92" s="88"/>
      <c r="BM92" s="88"/>
      <c r="BN92" s="89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</row>
    <row r="93" spans="1:101" x14ac:dyDescent="0.25">
      <c r="A93" s="145" t="str">
        <f t="shared" si="91"/>
        <v/>
      </c>
      <c r="B93" s="79"/>
      <c r="C93" s="79"/>
      <c r="D93" s="80"/>
      <c r="E93" s="86"/>
      <c r="F93" s="88"/>
      <c r="G93" s="88"/>
      <c r="H93" s="89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9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9"/>
      <c r="BI93" s="88"/>
      <c r="BJ93" s="88"/>
      <c r="BK93" s="88"/>
      <c r="BL93" s="88"/>
      <c r="BM93" s="88"/>
      <c r="BN93" s="89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</row>
    <row r="94" spans="1:101" x14ac:dyDescent="0.25">
      <c r="A94" s="145" t="str">
        <f t="shared" si="91"/>
        <v/>
      </c>
      <c r="B94" s="79"/>
      <c r="C94" s="79"/>
      <c r="D94" s="80"/>
      <c r="E94" s="86"/>
      <c r="F94" s="88"/>
      <c r="G94" s="88"/>
      <c r="H94" s="89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9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9"/>
      <c r="BI94" s="88"/>
      <c r="BJ94" s="88"/>
      <c r="BK94" s="88"/>
      <c r="BL94" s="88"/>
      <c r="BM94" s="88"/>
      <c r="BN94" s="89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</row>
    <row r="95" spans="1:101" x14ac:dyDescent="0.25">
      <c r="A95" s="145" t="str">
        <f t="shared" si="91"/>
        <v/>
      </c>
      <c r="B95" s="79"/>
      <c r="C95" s="79"/>
      <c r="D95" s="80"/>
      <c r="E95" s="86"/>
      <c r="F95" s="88"/>
      <c r="G95" s="88"/>
      <c r="H95" s="89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9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9"/>
      <c r="BI95" s="88"/>
      <c r="BJ95" s="88"/>
      <c r="BK95" s="88"/>
      <c r="BL95" s="88"/>
      <c r="BM95" s="88"/>
      <c r="BN95" s="89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</row>
    <row r="96" spans="1:101" x14ac:dyDescent="0.25">
      <c r="A96" s="145" t="str">
        <f t="shared" si="91"/>
        <v/>
      </c>
      <c r="B96" s="79"/>
      <c r="C96" s="79"/>
      <c r="D96" s="80"/>
      <c r="E96" s="86"/>
      <c r="F96" s="88"/>
      <c r="G96" s="88"/>
      <c r="H96" s="89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9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9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9"/>
      <c r="BI96" s="88"/>
      <c r="BJ96" s="88"/>
      <c r="BK96" s="88"/>
      <c r="BL96" s="88"/>
      <c r="BM96" s="88"/>
      <c r="BN96" s="89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</row>
    <row r="97" spans="1:101" x14ac:dyDescent="0.25">
      <c r="A97" s="145" t="str">
        <f t="shared" si="91"/>
        <v/>
      </c>
      <c r="B97" s="79"/>
      <c r="C97" s="79"/>
      <c r="D97" s="80"/>
      <c r="E97" s="86"/>
      <c r="F97" s="88"/>
      <c r="G97" s="88"/>
      <c r="H97" s="89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9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9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9"/>
      <c r="BI97" s="88"/>
      <c r="BJ97" s="88"/>
      <c r="BK97" s="88"/>
      <c r="BL97" s="88"/>
      <c r="BM97" s="88"/>
      <c r="BN97" s="89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</row>
    <row r="98" spans="1:101" x14ac:dyDescent="0.25">
      <c r="A98" s="145" t="str">
        <f t="shared" si="91"/>
        <v/>
      </c>
      <c r="B98" s="79"/>
      <c r="C98" s="79"/>
      <c r="D98" s="80"/>
      <c r="E98" s="86"/>
      <c r="F98" s="88"/>
      <c r="G98" s="88"/>
      <c r="H98" s="89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9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9"/>
      <c r="BI98" s="88"/>
      <c r="BJ98" s="88"/>
      <c r="BK98" s="88"/>
      <c r="BL98" s="88"/>
      <c r="BM98" s="88"/>
      <c r="BN98" s="89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</row>
    <row r="99" spans="1:101" x14ac:dyDescent="0.25">
      <c r="A99" s="145" t="str">
        <f t="shared" si="91"/>
        <v/>
      </c>
      <c r="B99" s="79"/>
      <c r="C99" s="79"/>
      <c r="D99" s="80"/>
      <c r="E99" s="86"/>
      <c r="F99" s="88"/>
      <c r="G99" s="88"/>
      <c r="H99" s="89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9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9"/>
      <c r="BI99" s="88"/>
      <c r="BJ99" s="88"/>
      <c r="BK99" s="88"/>
      <c r="BL99" s="88"/>
      <c r="BM99" s="88"/>
      <c r="BN99" s="89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</row>
    <row r="100" spans="1:101" x14ac:dyDescent="0.25">
      <c r="A100" s="145" t="str">
        <f t="shared" si="91"/>
        <v/>
      </c>
      <c r="B100" s="79"/>
      <c r="C100" s="79"/>
      <c r="D100" s="80"/>
      <c r="E100" s="86"/>
      <c r="F100" s="88"/>
      <c r="G100" s="88"/>
      <c r="H100" s="89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9"/>
      <c r="BI100" s="88"/>
      <c r="BJ100" s="88"/>
      <c r="BK100" s="88"/>
      <c r="BL100" s="88"/>
      <c r="BM100" s="88"/>
      <c r="BN100" s="89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</row>
    <row r="101" spans="1:101" x14ac:dyDescent="0.25">
      <c r="A101" s="145" t="str">
        <f t="shared" si="91"/>
        <v/>
      </c>
      <c r="B101" s="79"/>
      <c r="C101" s="79"/>
      <c r="D101" s="80"/>
      <c r="E101" s="86"/>
      <c r="F101" s="88"/>
      <c r="G101" s="88"/>
      <c r="H101" s="89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9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9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9"/>
      <c r="BI101" s="88"/>
      <c r="BJ101" s="88"/>
      <c r="BK101" s="88"/>
      <c r="BL101" s="88"/>
      <c r="BM101" s="88"/>
      <c r="BN101" s="89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</row>
    <row r="102" spans="1:101" x14ac:dyDescent="0.25">
      <c r="A102" s="145" t="str">
        <f t="shared" si="91"/>
        <v/>
      </c>
      <c r="B102" s="79"/>
      <c r="C102" s="79"/>
      <c r="D102" s="80"/>
      <c r="E102" s="86"/>
      <c r="F102" s="88"/>
      <c r="G102" s="88"/>
      <c r="H102" s="89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9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9"/>
      <c r="BI102" s="88"/>
      <c r="BJ102" s="88"/>
      <c r="BK102" s="88"/>
      <c r="BL102" s="88"/>
      <c r="BM102" s="88"/>
      <c r="BN102" s="89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</row>
    <row r="103" spans="1:101" x14ac:dyDescent="0.25">
      <c r="A103" s="145" t="str">
        <f t="shared" si="91"/>
        <v/>
      </c>
      <c r="B103" s="79"/>
      <c r="C103" s="79"/>
      <c r="D103" s="80"/>
      <c r="E103" s="86"/>
      <c r="F103" s="88"/>
      <c r="G103" s="88"/>
      <c r="H103" s="89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9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9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9"/>
      <c r="BI103" s="88"/>
      <c r="BJ103" s="88"/>
      <c r="BK103" s="88"/>
      <c r="BL103" s="88"/>
      <c r="BM103" s="88"/>
      <c r="BN103" s="89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</row>
    <row r="104" spans="1:101" x14ac:dyDescent="0.25">
      <c r="A104" s="145" t="str">
        <f t="shared" si="91"/>
        <v/>
      </c>
      <c r="B104" s="79"/>
      <c r="C104" s="79"/>
      <c r="D104" s="80"/>
      <c r="E104" s="86"/>
      <c r="F104" s="88"/>
      <c r="G104" s="88"/>
      <c r="H104" s="89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9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9"/>
      <c r="BI104" s="88"/>
      <c r="BJ104" s="88"/>
      <c r="BK104" s="88"/>
      <c r="BL104" s="88"/>
      <c r="BM104" s="88"/>
      <c r="BN104" s="89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</row>
    <row r="105" spans="1:101" x14ac:dyDescent="0.25">
      <c r="A105" s="145" t="str">
        <f t="shared" si="91"/>
        <v/>
      </c>
      <c r="B105" s="79"/>
      <c r="C105" s="79"/>
      <c r="D105" s="80"/>
      <c r="E105" s="86"/>
      <c r="F105" s="88"/>
      <c r="G105" s="88"/>
      <c r="H105" s="89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9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9"/>
      <c r="BI105" s="88"/>
      <c r="BJ105" s="88"/>
      <c r="BK105" s="88"/>
      <c r="BL105" s="88"/>
      <c r="BM105" s="88"/>
      <c r="BN105" s="89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</row>
    <row r="106" spans="1:101" x14ac:dyDescent="0.25">
      <c r="A106" s="145" t="str">
        <f t="shared" si="91"/>
        <v/>
      </c>
      <c r="B106" s="79"/>
      <c r="C106" s="79"/>
      <c r="D106" s="80"/>
      <c r="E106" s="86"/>
      <c r="F106" s="88"/>
      <c r="G106" s="88"/>
      <c r="H106" s="89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9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9"/>
      <c r="BI106" s="88"/>
      <c r="BJ106" s="88"/>
      <c r="BK106" s="88"/>
      <c r="BL106" s="88"/>
      <c r="BM106" s="88"/>
      <c r="BN106" s="89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</row>
    <row r="107" spans="1:101" x14ac:dyDescent="0.25">
      <c r="A107" s="145" t="str">
        <f t="shared" si="91"/>
        <v/>
      </c>
      <c r="B107" s="79"/>
      <c r="C107" s="79"/>
      <c r="D107" s="80"/>
      <c r="E107" s="86"/>
      <c r="F107" s="88"/>
      <c r="G107" s="88"/>
      <c r="H107" s="89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9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9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9"/>
      <c r="BI107" s="88"/>
      <c r="BJ107" s="88"/>
      <c r="BK107" s="88"/>
      <c r="BL107" s="88"/>
      <c r="BM107" s="88"/>
      <c r="BN107" s="89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</row>
    <row r="108" spans="1:101" x14ac:dyDescent="0.25">
      <c r="A108" s="145" t="str">
        <f t="shared" si="91"/>
        <v/>
      </c>
      <c r="B108" s="79"/>
      <c r="C108" s="79"/>
      <c r="D108" s="80"/>
      <c r="E108" s="86"/>
      <c r="F108" s="88"/>
      <c r="G108" s="88"/>
      <c r="H108" s="89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9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9"/>
      <c r="BI108" s="88"/>
      <c r="BJ108" s="88"/>
      <c r="BK108" s="88"/>
      <c r="BL108" s="88"/>
      <c r="BM108" s="88"/>
      <c r="BN108" s="89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</row>
  </sheetData>
  <mergeCells count="13">
    <mergeCell ref="CL5:CW5"/>
    <mergeCell ref="R5:AC5"/>
    <mergeCell ref="AD5:AO5"/>
    <mergeCell ref="F5:Q5"/>
    <mergeCell ref="B5:B8"/>
    <mergeCell ref="C5:C8"/>
    <mergeCell ref="D5:D8"/>
    <mergeCell ref="E5:E8"/>
    <mergeCell ref="A5:A8"/>
    <mergeCell ref="AP5:BA5"/>
    <mergeCell ref="BB5:BM5"/>
    <mergeCell ref="BN5:BY5"/>
    <mergeCell ref="BZ5:CK5"/>
  </mergeCells>
  <phoneticPr fontId="21" type="noConversion"/>
  <dataValidations count="1">
    <dataValidation type="list" allowBlank="1" showInputMessage="1" showErrorMessage="1" sqref="E9:E108" xr:uid="{F5D8CFE3-3691-4104-9EA7-1565132D1CD6}">
      <formula1>"Mois, Année"</formula1>
    </dataValidation>
  </dataValidations>
  <pageMargins left="0.2" right="0.17013888888888901" top="0.179861111111111" bottom="0.25972222222222202" header="0.17013888888888901" footer="0.51180555555555496"/>
  <pageSetup paperSize="9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6427B-C537-432D-ACB8-BB6C6B075913}">
  <sheetPr>
    <tabColor theme="0" tint="-0.499984740745262"/>
  </sheetPr>
  <dimension ref="A1:CW108"/>
  <sheetViews>
    <sheetView zoomScale="85" zoomScaleNormal="85" workbookViewId="0">
      <pane xSplit="5" ySplit="8" topLeftCell="F9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baseColWidth="10" defaultColWidth="9.1796875" defaultRowHeight="12.5" outlineLevelRow="1" outlineLevelCol="1" x14ac:dyDescent="0.25"/>
  <cols>
    <col min="1" max="1" width="0" style="4" hidden="1" customWidth="1" outlineLevel="1"/>
    <col min="2" max="2" width="20.7265625" style="78" customWidth="1" collapsed="1"/>
    <col min="3" max="3" width="9.7265625" style="78" customWidth="1"/>
    <col min="4" max="4" width="19.54296875" style="78" customWidth="1"/>
    <col min="5" max="5" width="8.54296875" style="87" customWidth="1"/>
    <col min="6" max="32" width="5.6328125" style="90" customWidth="1"/>
    <col min="33" max="40" width="5.6328125" style="91" customWidth="1"/>
    <col min="41" max="41" width="5.6328125" style="92" customWidth="1"/>
    <col min="42" max="44" width="5.6328125" style="90" customWidth="1"/>
    <col min="45" max="52" width="5.6328125" style="91" customWidth="1"/>
    <col min="53" max="53" width="5.6328125" style="92" customWidth="1"/>
    <col min="54" max="56" width="5.6328125" style="90" customWidth="1"/>
    <col min="57" max="64" width="5.6328125" style="91" customWidth="1"/>
    <col min="65" max="65" width="5.6328125" style="92" customWidth="1"/>
    <col min="66" max="68" width="5.6328125" style="90" customWidth="1"/>
    <col min="69" max="76" width="5.6328125" style="91" customWidth="1"/>
    <col min="77" max="77" width="5.6328125" style="92" customWidth="1"/>
    <col min="78" max="80" width="5.6328125" style="90" customWidth="1"/>
    <col min="81" max="88" width="5.6328125" style="91" customWidth="1"/>
    <col min="89" max="89" width="5.6328125" style="92" customWidth="1"/>
    <col min="90" max="92" width="5.6328125" style="90" customWidth="1"/>
    <col min="93" max="100" width="5.6328125" style="91" customWidth="1"/>
    <col min="101" max="101" width="5.6328125" style="92" customWidth="1"/>
    <col min="102" max="16384" width="9.1796875" style="4"/>
  </cols>
  <sheetData>
    <row r="1" spans="1:101" s="72" customFormat="1" ht="22" customHeight="1" thickTop="1" thickBot="1" x14ac:dyDescent="0.25">
      <c r="B1" s="74" t="s">
        <v>35</v>
      </c>
      <c r="C1" s="75"/>
      <c r="D1" s="73" t="s">
        <v>239</v>
      </c>
      <c r="E1" s="8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1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1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1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1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1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1"/>
    </row>
    <row r="2" spans="1:101" s="2" customFormat="1" ht="11" thickTop="1" x14ac:dyDescent="0.25">
      <c r="B2" s="76"/>
      <c r="C2" s="76"/>
      <c r="D2" s="76"/>
      <c r="E2" s="84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 ht="14.5" x14ac:dyDescent="0.25">
      <c r="B3" s="168" t="s">
        <v>112</v>
      </c>
      <c r="C3" s="76"/>
      <c r="D3" s="77"/>
      <c r="E3" s="85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9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9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9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9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9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9"/>
    </row>
    <row r="4" spans="1:101" x14ac:dyDescent="0.25">
      <c r="B4" s="76"/>
      <c r="C4" s="76"/>
      <c r="D4" s="77"/>
      <c r="E4" s="85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9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9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9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9"/>
    </row>
    <row r="5" spans="1:101" s="93" customFormat="1" ht="14.5" customHeight="1" x14ac:dyDescent="0.35">
      <c r="A5" s="176" t="str">
        <f>D5</f>
        <v>Echelon</v>
      </c>
      <c r="B5" s="176" t="s">
        <v>37</v>
      </c>
      <c r="C5" s="176" t="s">
        <v>36</v>
      </c>
      <c r="D5" s="176" t="s">
        <v>80</v>
      </c>
      <c r="E5" s="176" t="s">
        <v>45</v>
      </c>
      <c r="F5" s="177">
        <v>2018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>
        <v>2019</v>
      </c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>
        <v>2020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>
        <v>2021</v>
      </c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>
        <v>2022</v>
      </c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>
        <v>2023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>
        <v>2024</v>
      </c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>
        <v>2025</v>
      </c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</row>
    <row r="6" spans="1:101" s="2" customFormat="1" ht="20" hidden="1" customHeight="1" outlineLevel="1" x14ac:dyDescent="0.2">
      <c r="A6" s="176"/>
      <c r="B6" s="176"/>
      <c r="C6" s="176"/>
      <c r="D6" s="176"/>
      <c r="E6" s="176"/>
      <c r="F6" s="81" t="s">
        <v>38</v>
      </c>
      <c r="G6" s="81" t="s">
        <v>39</v>
      </c>
      <c r="H6" s="81" t="s">
        <v>2</v>
      </c>
      <c r="I6" s="81" t="s">
        <v>3</v>
      </c>
      <c r="J6" s="81" t="s">
        <v>4</v>
      </c>
      <c r="K6" s="81" t="s">
        <v>5</v>
      </c>
      <c r="L6" s="81" t="s">
        <v>40</v>
      </c>
      <c r="M6" s="81" t="s">
        <v>7</v>
      </c>
      <c r="N6" s="81" t="s">
        <v>41</v>
      </c>
      <c r="O6" s="81" t="s">
        <v>42</v>
      </c>
      <c r="P6" s="81" t="s">
        <v>43</v>
      </c>
      <c r="Q6" s="81" t="s">
        <v>44</v>
      </c>
      <c r="R6" s="81" t="s">
        <v>38</v>
      </c>
      <c r="S6" s="81" t="s">
        <v>39</v>
      </c>
      <c r="T6" s="81" t="s">
        <v>2</v>
      </c>
      <c r="U6" s="81" t="s">
        <v>3</v>
      </c>
      <c r="V6" s="81" t="s">
        <v>4</v>
      </c>
      <c r="W6" s="81" t="s">
        <v>5</v>
      </c>
      <c r="X6" s="81" t="s">
        <v>40</v>
      </c>
      <c r="Y6" s="81" t="s">
        <v>7</v>
      </c>
      <c r="Z6" s="81" t="s">
        <v>41</v>
      </c>
      <c r="AA6" s="81" t="s">
        <v>42</v>
      </c>
      <c r="AB6" s="81" t="s">
        <v>43</v>
      </c>
      <c r="AC6" s="81" t="s">
        <v>44</v>
      </c>
      <c r="AD6" s="81" t="str">
        <f>R6</f>
        <v>Janv.</v>
      </c>
      <c r="AE6" s="81" t="str">
        <f t="shared" ref="AE6:AO6" si="0">S6</f>
        <v>Fév.</v>
      </c>
      <c r="AF6" s="81" t="str">
        <f t="shared" si="0"/>
        <v>Mars</v>
      </c>
      <c r="AG6" s="81" t="str">
        <f t="shared" si="0"/>
        <v>Avril</v>
      </c>
      <c r="AH6" s="81" t="str">
        <f t="shared" si="0"/>
        <v>Mai</v>
      </c>
      <c r="AI6" s="81" t="str">
        <f t="shared" si="0"/>
        <v>Juin</v>
      </c>
      <c r="AJ6" s="81" t="str">
        <f t="shared" si="0"/>
        <v>Juil.</v>
      </c>
      <c r="AK6" s="81" t="str">
        <f t="shared" si="0"/>
        <v>Août</v>
      </c>
      <c r="AL6" s="81" t="str">
        <f t="shared" si="0"/>
        <v>Sept.</v>
      </c>
      <c r="AM6" s="81" t="str">
        <f t="shared" si="0"/>
        <v>Oct.</v>
      </c>
      <c r="AN6" s="81" t="str">
        <f t="shared" si="0"/>
        <v>Nov.</v>
      </c>
      <c r="AO6" s="81" t="str">
        <f t="shared" si="0"/>
        <v>Déc.</v>
      </c>
      <c r="AP6" s="81" t="str">
        <f>AD6</f>
        <v>Janv.</v>
      </c>
      <c r="AQ6" s="81" t="str">
        <f t="shared" ref="AQ6:BA6" si="1">AE6</f>
        <v>Fév.</v>
      </c>
      <c r="AR6" s="81" t="str">
        <f t="shared" si="1"/>
        <v>Mars</v>
      </c>
      <c r="AS6" s="81" t="str">
        <f t="shared" si="1"/>
        <v>Avril</v>
      </c>
      <c r="AT6" s="81" t="str">
        <f t="shared" si="1"/>
        <v>Mai</v>
      </c>
      <c r="AU6" s="81" t="str">
        <f t="shared" si="1"/>
        <v>Juin</v>
      </c>
      <c r="AV6" s="81" t="str">
        <f t="shared" si="1"/>
        <v>Juil.</v>
      </c>
      <c r="AW6" s="81" t="str">
        <f t="shared" si="1"/>
        <v>Août</v>
      </c>
      <c r="AX6" s="81" t="str">
        <f t="shared" si="1"/>
        <v>Sept.</v>
      </c>
      <c r="AY6" s="81" t="str">
        <f t="shared" si="1"/>
        <v>Oct.</v>
      </c>
      <c r="AZ6" s="81" t="str">
        <f t="shared" si="1"/>
        <v>Nov.</v>
      </c>
      <c r="BA6" s="81" t="str">
        <f t="shared" si="1"/>
        <v>Déc.</v>
      </c>
      <c r="BB6" s="81" t="str">
        <f>AP6</f>
        <v>Janv.</v>
      </c>
      <c r="BC6" s="81" t="str">
        <f t="shared" ref="BC6:BM6" si="2">AQ6</f>
        <v>Fév.</v>
      </c>
      <c r="BD6" s="81" t="str">
        <f t="shared" si="2"/>
        <v>Mars</v>
      </c>
      <c r="BE6" s="81" t="str">
        <f t="shared" si="2"/>
        <v>Avril</v>
      </c>
      <c r="BF6" s="81" t="str">
        <f t="shared" si="2"/>
        <v>Mai</v>
      </c>
      <c r="BG6" s="81" t="str">
        <f t="shared" si="2"/>
        <v>Juin</v>
      </c>
      <c r="BH6" s="81" t="str">
        <f t="shared" si="2"/>
        <v>Juil.</v>
      </c>
      <c r="BI6" s="81" t="str">
        <f t="shared" si="2"/>
        <v>Août</v>
      </c>
      <c r="BJ6" s="81" t="str">
        <f t="shared" si="2"/>
        <v>Sept.</v>
      </c>
      <c r="BK6" s="81" t="str">
        <f t="shared" si="2"/>
        <v>Oct.</v>
      </c>
      <c r="BL6" s="81" t="str">
        <f t="shared" si="2"/>
        <v>Nov.</v>
      </c>
      <c r="BM6" s="81" t="str">
        <f t="shared" si="2"/>
        <v>Déc.</v>
      </c>
      <c r="BN6" s="81" t="str">
        <f>BB6</f>
        <v>Janv.</v>
      </c>
      <c r="BO6" s="81" t="str">
        <f t="shared" ref="BO6:BY6" si="3">BC6</f>
        <v>Fév.</v>
      </c>
      <c r="BP6" s="81" t="str">
        <f t="shared" si="3"/>
        <v>Mars</v>
      </c>
      <c r="BQ6" s="81" t="str">
        <f t="shared" si="3"/>
        <v>Avril</v>
      </c>
      <c r="BR6" s="81" t="str">
        <f t="shared" si="3"/>
        <v>Mai</v>
      </c>
      <c r="BS6" s="81" t="str">
        <f t="shared" si="3"/>
        <v>Juin</v>
      </c>
      <c r="BT6" s="81" t="str">
        <f t="shared" si="3"/>
        <v>Juil.</v>
      </c>
      <c r="BU6" s="81" t="str">
        <f t="shared" si="3"/>
        <v>Août</v>
      </c>
      <c r="BV6" s="81" t="str">
        <f t="shared" si="3"/>
        <v>Sept.</v>
      </c>
      <c r="BW6" s="81" t="str">
        <f t="shared" si="3"/>
        <v>Oct.</v>
      </c>
      <c r="BX6" s="81" t="str">
        <f t="shared" si="3"/>
        <v>Nov.</v>
      </c>
      <c r="BY6" s="81" t="str">
        <f t="shared" si="3"/>
        <v>Déc.</v>
      </c>
      <c r="BZ6" s="81" t="str">
        <f>BN6</f>
        <v>Janv.</v>
      </c>
      <c r="CA6" s="81" t="str">
        <f t="shared" ref="CA6:CK6" si="4">BO6</f>
        <v>Fév.</v>
      </c>
      <c r="CB6" s="81" t="str">
        <f t="shared" si="4"/>
        <v>Mars</v>
      </c>
      <c r="CC6" s="81" t="str">
        <f t="shared" si="4"/>
        <v>Avril</v>
      </c>
      <c r="CD6" s="81" t="str">
        <f t="shared" si="4"/>
        <v>Mai</v>
      </c>
      <c r="CE6" s="81" t="str">
        <f t="shared" si="4"/>
        <v>Juin</v>
      </c>
      <c r="CF6" s="81" t="str">
        <f t="shared" si="4"/>
        <v>Juil.</v>
      </c>
      <c r="CG6" s="81" t="str">
        <f t="shared" si="4"/>
        <v>Août</v>
      </c>
      <c r="CH6" s="81" t="str">
        <f t="shared" si="4"/>
        <v>Sept.</v>
      </c>
      <c r="CI6" s="81" t="str">
        <f t="shared" si="4"/>
        <v>Oct.</v>
      </c>
      <c r="CJ6" s="81" t="str">
        <f t="shared" si="4"/>
        <v>Nov.</v>
      </c>
      <c r="CK6" s="81" t="str">
        <f t="shared" si="4"/>
        <v>Déc.</v>
      </c>
      <c r="CL6" s="81" t="str">
        <f>BZ6</f>
        <v>Janv.</v>
      </c>
      <c r="CM6" s="81" t="str">
        <f t="shared" ref="CM6:CW6" si="5">CA6</f>
        <v>Fév.</v>
      </c>
      <c r="CN6" s="81" t="str">
        <f t="shared" si="5"/>
        <v>Mars</v>
      </c>
      <c r="CO6" s="81" t="str">
        <f t="shared" si="5"/>
        <v>Avril</v>
      </c>
      <c r="CP6" s="81" t="str">
        <f t="shared" si="5"/>
        <v>Mai</v>
      </c>
      <c r="CQ6" s="81" t="str">
        <f t="shared" si="5"/>
        <v>Juin</v>
      </c>
      <c r="CR6" s="81" t="str">
        <f t="shared" si="5"/>
        <v>Juil.</v>
      </c>
      <c r="CS6" s="81" t="str">
        <f t="shared" si="5"/>
        <v>Août</v>
      </c>
      <c r="CT6" s="81" t="str">
        <f t="shared" si="5"/>
        <v>Sept.</v>
      </c>
      <c r="CU6" s="81" t="str">
        <f t="shared" si="5"/>
        <v>Oct.</v>
      </c>
      <c r="CV6" s="81" t="str">
        <f t="shared" si="5"/>
        <v>Nov.</v>
      </c>
      <c r="CW6" s="81" t="str">
        <f t="shared" si="5"/>
        <v>Déc.</v>
      </c>
    </row>
    <row r="7" spans="1:101" s="3" customFormat="1" ht="20" hidden="1" customHeight="1" outlineLevel="1" x14ac:dyDescent="0.2">
      <c r="A7" s="176"/>
      <c r="B7" s="176"/>
      <c r="C7" s="176"/>
      <c r="D7" s="176"/>
      <c r="E7" s="176"/>
      <c r="F7" s="82">
        <f>F5</f>
        <v>2018</v>
      </c>
      <c r="G7" s="82">
        <f>F7</f>
        <v>2018</v>
      </c>
      <c r="H7" s="82">
        <f t="shared" ref="H7:Q7" si="6">G7</f>
        <v>2018</v>
      </c>
      <c r="I7" s="82">
        <f t="shared" si="6"/>
        <v>2018</v>
      </c>
      <c r="J7" s="82">
        <f t="shared" si="6"/>
        <v>2018</v>
      </c>
      <c r="K7" s="82">
        <f t="shared" si="6"/>
        <v>2018</v>
      </c>
      <c r="L7" s="82">
        <f t="shared" si="6"/>
        <v>2018</v>
      </c>
      <c r="M7" s="82">
        <f t="shared" si="6"/>
        <v>2018</v>
      </c>
      <c r="N7" s="82">
        <f t="shared" si="6"/>
        <v>2018</v>
      </c>
      <c r="O7" s="82">
        <f t="shared" si="6"/>
        <v>2018</v>
      </c>
      <c r="P7" s="82">
        <f t="shared" si="6"/>
        <v>2018</v>
      </c>
      <c r="Q7" s="82">
        <f t="shared" si="6"/>
        <v>2018</v>
      </c>
      <c r="R7" s="82">
        <f>R5</f>
        <v>2019</v>
      </c>
      <c r="S7" s="82">
        <f>R7</f>
        <v>2019</v>
      </c>
      <c r="T7" s="82">
        <f t="shared" ref="T7:AC7" si="7">S7</f>
        <v>2019</v>
      </c>
      <c r="U7" s="82">
        <f t="shared" si="7"/>
        <v>2019</v>
      </c>
      <c r="V7" s="82">
        <f t="shared" si="7"/>
        <v>2019</v>
      </c>
      <c r="W7" s="82">
        <f t="shared" si="7"/>
        <v>2019</v>
      </c>
      <c r="X7" s="82">
        <f t="shared" si="7"/>
        <v>2019</v>
      </c>
      <c r="Y7" s="82">
        <f t="shared" si="7"/>
        <v>2019</v>
      </c>
      <c r="Z7" s="82">
        <f t="shared" si="7"/>
        <v>2019</v>
      </c>
      <c r="AA7" s="82">
        <f t="shared" si="7"/>
        <v>2019</v>
      </c>
      <c r="AB7" s="82">
        <f t="shared" si="7"/>
        <v>2019</v>
      </c>
      <c r="AC7" s="82">
        <f t="shared" si="7"/>
        <v>2019</v>
      </c>
      <c r="AD7" s="82">
        <f>AD5</f>
        <v>2020</v>
      </c>
      <c r="AE7" s="82">
        <f>AD7</f>
        <v>2020</v>
      </c>
      <c r="AF7" s="82">
        <f t="shared" ref="AF7:AO7" si="8">AE7</f>
        <v>2020</v>
      </c>
      <c r="AG7" s="82">
        <f t="shared" si="8"/>
        <v>2020</v>
      </c>
      <c r="AH7" s="82">
        <f t="shared" si="8"/>
        <v>2020</v>
      </c>
      <c r="AI7" s="82">
        <f t="shared" si="8"/>
        <v>2020</v>
      </c>
      <c r="AJ7" s="82">
        <f t="shared" si="8"/>
        <v>2020</v>
      </c>
      <c r="AK7" s="82">
        <f t="shared" si="8"/>
        <v>2020</v>
      </c>
      <c r="AL7" s="82">
        <f t="shared" si="8"/>
        <v>2020</v>
      </c>
      <c r="AM7" s="82">
        <f t="shared" si="8"/>
        <v>2020</v>
      </c>
      <c r="AN7" s="82">
        <f t="shared" si="8"/>
        <v>2020</v>
      </c>
      <c r="AO7" s="82">
        <f t="shared" si="8"/>
        <v>2020</v>
      </c>
      <c r="AP7" s="82">
        <f>AP5</f>
        <v>2021</v>
      </c>
      <c r="AQ7" s="82">
        <f>AP7</f>
        <v>2021</v>
      </c>
      <c r="AR7" s="82">
        <f t="shared" ref="AR7:BA7" si="9">AQ7</f>
        <v>2021</v>
      </c>
      <c r="AS7" s="82">
        <f t="shared" si="9"/>
        <v>2021</v>
      </c>
      <c r="AT7" s="82">
        <f t="shared" si="9"/>
        <v>2021</v>
      </c>
      <c r="AU7" s="82">
        <f t="shared" si="9"/>
        <v>2021</v>
      </c>
      <c r="AV7" s="82">
        <f t="shared" si="9"/>
        <v>2021</v>
      </c>
      <c r="AW7" s="82">
        <f t="shared" si="9"/>
        <v>2021</v>
      </c>
      <c r="AX7" s="82">
        <f t="shared" si="9"/>
        <v>2021</v>
      </c>
      <c r="AY7" s="82">
        <f t="shared" si="9"/>
        <v>2021</v>
      </c>
      <c r="AZ7" s="82">
        <f t="shared" si="9"/>
        <v>2021</v>
      </c>
      <c r="BA7" s="82">
        <f t="shared" si="9"/>
        <v>2021</v>
      </c>
      <c r="BB7" s="82">
        <f>BB5</f>
        <v>2022</v>
      </c>
      <c r="BC7" s="82">
        <f>BB7</f>
        <v>2022</v>
      </c>
      <c r="BD7" s="82">
        <f t="shared" ref="BD7:BM7" si="10">BC7</f>
        <v>2022</v>
      </c>
      <c r="BE7" s="82">
        <f t="shared" si="10"/>
        <v>2022</v>
      </c>
      <c r="BF7" s="82">
        <f t="shared" si="10"/>
        <v>2022</v>
      </c>
      <c r="BG7" s="82">
        <f t="shared" si="10"/>
        <v>2022</v>
      </c>
      <c r="BH7" s="82">
        <f t="shared" si="10"/>
        <v>2022</v>
      </c>
      <c r="BI7" s="82">
        <f t="shared" si="10"/>
        <v>2022</v>
      </c>
      <c r="BJ7" s="82">
        <f t="shared" si="10"/>
        <v>2022</v>
      </c>
      <c r="BK7" s="82">
        <f t="shared" si="10"/>
        <v>2022</v>
      </c>
      <c r="BL7" s="82">
        <f t="shared" si="10"/>
        <v>2022</v>
      </c>
      <c r="BM7" s="82">
        <f t="shared" si="10"/>
        <v>2022</v>
      </c>
      <c r="BN7" s="82">
        <f>BN5</f>
        <v>2023</v>
      </c>
      <c r="BO7" s="82">
        <f>BN7</f>
        <v>2023</v>
      </c>
      <c r="BP7" s="82">
        <f t="shared" ref="BP7:BY7" si="11">BO7</f>
        <v>2023</v>
      </c>
      <c r="BQ7" s="82">
        <f t="shared" si="11"/>
        <v>2023</v>
      </c>
      <c r="BR7" s="82">
        <f t="shared" si="11"/>
        <v>2023</v>
      </c>
      <c r="BS7" s="82">
        <f t="shared" si="11"/>
        <v>2023</v>
      </c>
      <c r="BT7" s="82">
        <f t="shared" si="11"/>
        <v>2023</v>
      </c>
      <c r="BU7" s="82">
        <f t="shared" si="11"/>
        <v>2023</v>
      </c>
      <c r="BV7" s="82">
        <f t="shared" si="11"/>
        <v>2023</v>
      </c>
      <c r="BW7" s="82">
        <f t="shared" si="11"/>
        <v>2023</v>
      </c>
      <c r="BX7" s="82">
        <f t="shared" si="11"/>
        <v>2023</v>
      </c>
      <c r="BY7" s="82">
        <f t="shared" si="11"/>
        <v>2023</v>
      </c>
      <c r="BZ7" s="82">
        <f>BZ5</f>
        <v>2024</v>
      </c>
      <c r="CA7" s="82">
        <f>BZ7</f>
        <v>2024</v>
      </c>
      <c r="CB7" s="82">
        <f t="shared" ref="CB7:CK7" si="12">CA7</f>
        <v>2024</v>
      </c>
      <c r="CC7" s="82">
        <f t="shared" si="12"/>
        <v>2024</v>
      </c>
      <c r="CD7" s="82">
        <f t="shared" si="12"/>
        <v>2024</v>
      </c>
      <c r="CE7" s="82">
        <f t="shared" si="12"/>
        <v>2024</v>
      </c>
      <c r="CF7" s="82">
        <f t="shared" si="12"/>
        <v>2024</v>
      </c>
      <c r="CG7" s="82">
        <f t="shared" si="12"/>
        <v>2024</v>
      </c>
      <c r="CH7" s="82">
        <f t="shared" si="12"/>
        <v>2024</v>
      </c>
      <c r="CI7" s="82">
        <f t="shared" si="12"/>
        <v>2024</v>
      </c>
      <c r="CJ7" s="82">
        <f t="shared" si="12"/>
        <v>2024</v>
      </c>
      <c r="CK7" s="82">
        <f t="shared" si="12"/>
        <v>2024</v>
      </c>
      <c r="CL7" s="82">
        <f>CL5</f>
        <v>2025</v>
      </c>
      <c r="CM7" s="82">
        <f>CL7</f>
        <v>2025</v>
      </c>
      <c r="CN7" s="82">
        <f t="shared" ref="CN7:CW7" si="13">CM7</f>
        <v>2025</v>
      </c>
      <c r="CO7" s="82">
        <f t="shared" si="13"/>
        <v>2025</v>
      </c>
      <c r="CP7" s="82">
        <f t="shared" si="13"/>
        <v>2025</v>
      </c>
      <c r="CQ7" s="82">
        <f t="shared" si="13"/>
        <v>2025</v>
      </c>
      <c r="CR7" s="82">
        <f t="shared" si="13"/>
        <v>2025</v>
      </c>
      <c r="CS7" s="82">
        <f t="shared" si="13"/>
        <v>2025</v>
      </c>
      <c r="CT7" s="82">
        <f t="shared" si="13"/>
        <v>2025</v>
      </c>
      <c r="CU7" s="82">
        <f t="shared" si="13"/>
        <v>2025</v>
      </c>
      <c r="CV7" s="82">
        <f t="shared" si="13"/>
        <v>2025</v>
      </c>
      <c r="CW7" s="82">
        <f t="shared" si="13"/>
        <v>2025</v>
      </c>
    </row>
    <row r="8" spans="1:101" s="3" customFormat="1" ht="34" customHeight="1" collapsed="1" x14ac:dyDescent="0.2">
      <c r="A8" s="176"/>
      <c r="B8" s="176"/>
      <c r="C8" s="176"/>
      <c r="D8" s="176"/>
      <c r="E8" s="176"/>
      <c r="F8" s="83" t="str">
        <f t="shared" ref="F8:Q8" si="14">F6&amp;" "&amp;F7</f>
        <v>Janv. 2018</v>
      </c>
      <c r="G8" s="83" t="str">
        <f t="shared" si="14"/>
        <v>Fév. 2018</v>
      </c>
      <c r="H8" s="83" t="str">
        <f t="shared" si="14"/>
        <v>Mars 2018</v>
      </c>
      <c r="I8" s="83" t="str">
        <f t="shared" si="14"/>
        <v>Avril 2018</v>
      </c>
      <c r="J8" s="83" t="str">
        <f t="shared" si="14"/>
        <v>Mai 2018</v>
      </c>
      <c r="K8" s="83" t="str">
        <f t="shared" si="14"/>
        <v>Juin 2018</v>
      </c>
      <c r="L8" s="83" t="str">
        <f t="shared" si="14"/>
        <v>Juil. 2018</v>
      </c>
      <c r="M8" s="83" t="str">
        <f t="shared" si="14"/>
        <v>Août 2018</v>
      </c>
      <c r="N8" s="83" t="str">
        <f t="shared" si="14"/>
        <v>Sept. 2018</v>
      </c>
      <c r="O8" s="83" t="str">
        <f t="shared" si="14"/>
        <v>Oct. 2018</v>
      </c>
      <c r="P8" s="83" t="str">
        <f t="shared" si="14"/>
        <v>Nov. 2018</v>
      </c>
      <c r="Q8" s="83" t="str">
        <f t="shared" si="14"/>
        <v>Déc. 2018</v>
      </c>
      <c r="R8" s="83" t="str">
        <f t="shared" ref="R8:CC8" si="15">R6&amp;" "&amp;R7</f>
        <v>Janv. 2019</v>
      </c>
      <c r="S8" s="83" t="str">
        <f t="shared" si="15"/>
        <v>Fév. 2019</v>
      </c>
      <c r="T8" s="83" t="str">
        <f t="shared" si="15"/>
        <v>Mars 2019</v>
      </c>
      <c r="U8" s="83" t="str">
        <f t="shared" si="15"/>
        <v>Avril 2019</v>
      </c>
      <c r="V8" s="83" t="str">
        <f t="shared" si="15"/>
        <v>Mai 2019</v>
      </c>
      <c r="W8" s="83" t="str">
        <f t="shared" si="15"/>
        <v>Juin 2019</v>
      </c>
      <c r="X8" s="83" t="str">
        <f t="shared" si="15"/>
        <v>Juil. 2019</v>
      </c>
      <c r="Y8" s="83" t="str">
        <f t="shared" si="15"/>
        <v>Août 2019</v>
      </c>
      <c r="Z8" s="83" t="str">
        <f t="shared" si="15"/>
        <v>Sept. 2019</v>
      </c>
      <c r="AA8" s="83" t="str">
        <f t="shared" si="15"/>
        <v>Oct. 2019</v>
      </c>
      <c r="AB8" s="83" t="str">
        <f t="shared" si="15"/>
        <v>Nov. 2019</v>
      </c>
      <c r="AC8" s="83" t="str">
        <f t="shared" si="15"/>
        <v>Déc. 2019</v>
      </c>
      <c r="AD8" s="83" t="str">
        <f t="shared" si="15"/>
        <v>Janv. 2020</v>
      </c>
      <c r="AE8" s="83" t="str">
        <f t="shared" si="15"/>
        <v>Fév. 2020</v>
      </c>
      <c r="AF8" s="83" t="str">
        <f t="shared" si="15"/>
        <v>Mars 2020</v>
      </c>
      <c r="AG8" s="83" t="str">
        <f t="shared" si="15"/>
        <v>Avril 2020</v>
      </c>
      <c r="AH8" s="83" t="str">
        <f t="shared" si="15"/>
        <v>Mai 2020</v>
      </c>
      <c r="AI8" s="83" t="str">
        <f t="shared" si="15"/>
        <v>Juin 2020</v>
      </c>
      <c r="AJ8" s="83" t="str">
        <f t="shared" si="15"/>
        <v>Juil. 2020</v>
      </c>
      <c r="AK8" s="83" t="str">
        <f t="shared" si="15"/>
        <v>Août 2020</v>
      </c>
      <c r="AL8" s="83" t="str">
        <f t="shared" si="15"/>
        <v>Sept. 2020</v>
      </c>
      <c r="AM8" s="83" t="str">
        <f t="shared" si="15"/>
        <v>Oct. 2020</v>
      </c>
      <c r="AN8" s="83" t="str">
        <f t="shared" si="15"/>
        <v>Nov. 2020</v>
      </c>
      <c r="AO8" s="83" t="str">
        <f t="shared" si="15"/>
        <v>Déc. 2020</v>
      </c>
      <c r="AP8" s="83" t="str">
        <f t="shared" si="15"/>
        <v>Janv. 2021</v>
      </c>
      <c r="AQ8" s="83" t="str">
        <f t="shared" si="15"/>
        <v>Fév. 2021</v>
      </c>
      <c r="AR8" s="83" t="str">
        <f t="shared" si="15"/>
        <v>Mars 2021</v>
      </c>
      <c r="AS8" s="83" t="str">
        <f t="shared" si="15"/>
        <v>Avril 2021</v>
      </c>
      <c r="AT8" s="83" t="str">
        <f t="shared" si="15"/>
        <v>Mai 2021</v>
      </c>
      <c r="AU8" s="83" t="str">
        <f t="shared" si="15"/>
        <v>Juin 2021</v>
      </c>
      <c r="AV8" s="83" t="str">
        <f t="shared" si="15"/>
        <v>Juil. 2021</v>
      </c>
      <c r="AW8" s="83" t="str">
        <f t="shared" si="15"/>
        <v>Août 2021</v>
      </c>
      <c r="AX8" s="83" t="str">
        <f t="shared" si="15"/>
        <v>Sept. 2021</v>
      </c>
      <c r="AY8" s="83" t="str">
        <f t="shared" si="15"/>
        <v>Oct. 2021</v>
      </c>
      <c r="AZ8" s="83" t="str">
        <f t="shared" si="15"/>
        <v>Nov. 2021</v>
      </c>
      <c r="BA8" s="83" t="str">
        <f t="shared" si="15"/>
        <v>Déc. 2021</v>
      </c>
      <c r="BB8" s="83" t="str">
        <f t="shared" si="15"/>
        <v>Janv. 2022</v>
      </c>
      <c r="BC8" s="83" t="str">
        <f t="shared" si="15"/>
        <v>Fév. 2022</v>
      </c>
      <c r="BD8" s="83" t="str">
        <f t="shared" si="15"/>
        <v>Mars 2022</v>
      </c>
      <c r="BE8" s="83" t="str">
        <f t="shared" si="15"/>
        <v>Avril 2022</v>
      </c>
      <c r="BF8" s="83" t="str">
        <f t="shared" si="15"/>
        <v>Mai 2022</v>
      </c>
      <c r="BG8" s="83" t="str">
        <f t="shared" si="15"/>
        <v>Juin 2022</v>
      </c>
      <c r="BH8" s="83" t="str">
        <f t="shared" si="15"/>
        <v>Juil. 2022</v>
      </c>
      <c r="BI8" s="83" t="str">
        <f t="shared" si="15"/>
        <v>Août 2022</v>
      </c>
      <c r="BJ8" s="83" t="str">
        <f t="shared" si="15"/>
        <v>Sept. 2022</v>
      </c>
      <c r="BK8" s="83" t="str">
        <f t="shared" si="15"/>
        <v>Oct. 2022</v>
      </c>
      <c r="BL8" s="83" t="str">
        <f t="shared" si="15"/>
        <v>Nov. 2022</v>
      </c>
      <c r="BM8" s="83" t="str">
        <f t="shared" si="15"/>
        <v>Déc. 2022</v>
      </c>
      <c r="BN8" s="83" t="str">
        <f t="shared" si="15"/>
        <v>Janv. 2023</v>
      </c>
      <c r="BO8" s="83" t="str">
        <f t="shared" si="15"/>
        <v>Fév. 2023</v>
      </c>
      <c r="BP8" s="83" t="str">
        <f t="shared" si="15"/>
        <v>Mars 2023</v>
      </c>
      <c r="BQ8" s="83" t="str">
        <f t="shared" si="15"/>
        <v>Avril 2023</v>
      </c>
      <c r="BR8" s="83" t="str">
        <f t="shared" si="15"/>
        <v>Mai 2023</v>
      </c>
      <c r="BS8" s="83" t="str">
        <f t="shared" si="15"/>
        <v>Juin 2023</v>
      </c>
      <c r="BT8" s="83" t="str">
        <f t="shared" si="15"/>
        <v>Juil. 2023</v>
      </c>
      <c r="BU8" s="83" t="str">
        <f t="shared" si="15"/>
        <v>Août 2023</v>
      </c>
      <c r="BV8" s="83" t="str">
        <f t="shared" si="15"/>
        <v>Sept. 2023</v>
      </c>
      <c r="BW8" s="83" t="str">
        <f t="shared" si="15"/>
        <v>Oct. 2023</v>
      </c>
      <c r="BX8" s="83" t="str">
        <f t="shared" si="15"/>
        <v>Nov. 2023</v>
      </c>
      <c r="BY8" s="83" t="str">
        <f t="shared" si="15"/>
        <v>Déc. 2023</v>
      </c>
      <c r="BZ8" s="83" t="str">
        <f t="shared" si="15"/>
        <v>Janv. 2024</v>
      </c>
      <c r="CA8" s="83" t="str">
        <f t="shared" si="15"/>
        <v>Fév. 2024</v>
      </c>
      <c r="CB8" s="83" t="str">
        <f t="shared" si="15"/>
        <v>Mars 2024</v>
      </c>
      <c r="CC8" s="83" t="str">
        <f t="shared" si="15"/>
        <v>Avril 2024</v>
      </c>
      <c r="CD8" s="83" t="str">
        <f t="shared" ref="CD8:CW8" si="16">CD6&amp;" "&amp;CD7</f>
        <v>Mai 2024</v>
      </c>
      <c r="CE8" s="83" t="str">
        <f t="shared" si="16"/>
        <v>Juin 2024</v>
      </c>
      <c r="CF8" s="83" t="str">
        <f t="shared" si="16"/>
        <v>Juil. 2024</v>
      </c>
      <c r="CG8" s="83" t="str">
        <f t="shared" si="16"/>
        <v>Août 2024</v>
      </c>
      <c r="CH8" s="83" t="str">
        <f t="shared" si="16"/>
        <v>Sept. 2024</v>
      </c>
      <c r="CI8" s="83" t="str">
        <f t="shared" si="16"/>
        <v>Oct. 2024</v>
      </c>
      <c r="CJ8" s="83" t="str">
        <f t="shared" si="16"/>
        <v>Nov. 2024</v>
      </c>
      <c r="CK8" s="83" t="str">
        <f t="shared" si="16"/>
        <v>Déc. 2024</v>
      </c>
      <c r="CL8" s="83" t="str">
        <f t="shared" si="16"/>
        <v>Janv. 2025</v>
      </c>
      <c r="CM8" s="83" t="str">
        <f t="shared" si="16"/>
        <v>Fév. 2025</v>
      </c>
      <c r="CN8" s="83" t="str">
        <f t="shared" si="16"/>
        <v>Mars 2025</v>
      </c>
      <c r="CO8" s="83" t="str">
        <f t="shared" si="16"/>
        <v>Avril 2025</v>
      </c>
      <c r="CP8" s="83" t="str">
        <f t="shared" si="16"/>
        <v>Mai 2025</v>
      </c>
      <c r="CQ8" s="83" t="str">
        <f t="shared" si="16"/>
        <v>Juin 2025</v>
      </c>
      <c r="CR8" s="83" t="str">
        <f t="shared" si="16"/>
        <v>Juil. 2025</v>
      </c>
      <c r="CS8" s="83" t="str">
        <f t="shared" si="16"/>
        <v>Août 2025</v>
      </c>
      <c r="CT8" s="83" t="str">
        <f t="shared" si="16"/>
        <v>Sept. 2025</v>
      </c>
      <c r="CU8" s="83" t="str">
        <f t="shared" si="16"/>
        <v>Oct. 2025</v>
      </c>
      <c r="CV8" s="83" t="str">
        <f t="shared" si="16"/>
        <v>Nov. 2025</v>
      </c>
      <c r="CW8" s="83" t="str">
        <f t="shared" si="16"/>
        <v>Déc. 2025</v>
      </c>
    </row>
    <row r="9" spans="1:101" s="3" customFormat="1" ht="10.5" x14ac:dyDescent="0.25">
      <c r="A9" s="145" t="str">
        <f>IF(D9="","",D9)</f>
        <v>1-1</v>
      </c>
      <c r="B9" s="79" t="s">
        <v>34</v>
      </c>
      <c r="C9" s="79" t="s">
        <v>68</v>
      </c>
      <c r="D9" s="80" t="s">
        <v>98</v>
      </c>
      <c r="E9" s="86" t="s">
        <v>46</v>
      </c>
      <c r="F9" s="88"/>
      <c r="G9" s="88">
        <f t="shared" ref="G9:BR9" si="17">F9</f>
        <v>0</v>
      </c>
      <c r="H9" s="88">
        <f t="shared" si="17"/>
        <v>0</v>
      </c>
      <c r="I9" s="88">
        <f t="shared" si="17"/>
        <v>0</v>
      </c>
      <c r="J9" s="88">
        <f t="shared" si="17"/>
        <v>0</v>
      </c>
      <c r="K9" s="88">
        <f t="shared" si="17"/>
        <v>0</v>
      </c>
      <c r="L9" s="88">
        <f t="shared" si="17"/>
        <v>0</v>
      </c>
      <c r="M9" s="88">
        <f t="shared" si="17"/>
        <v>0</v>
      </c>
      <c r="N9" s="88">
        <f t="shared" si="17"/>
        <v>0</v>
      </c>
      <c r="O9" s="88">
        <f t="shared" si="17"/>
        <v>0</v>
      </c>
      <c r="P9" s="88">
        <f t="shared" si="17"/>
        <v>0</v>
      </c>
      <c r="Q9" s="88">
        <f t="shared" si="17"/>
        <v>0</v>
      </c>
      <c r="R9" s="88">
        <f t="shared" si="17"/>
        <v>0</v>
      </c>
      <c r="S9" s="88">
        <f t="shared" si="17"/>
        <v>0</v>
      </c>
      <c r="T9" s="88">
        <f t="shared" si="17"/>
        <v>0</v>
      </c>
      <c r="U9" s="88">
        <f t="shared" si="17"/>
        <v>0</v>
      </c>
      <c r="V9" s="88">
        <f t="shared" si="17"/>
        <v>0</v>
      </c>
      <c r="W9" s="88">
        <f t="shared" si="17"/>
        <v>0</v>
      </c>
      <c r="X9" s="88">
        <f t="shared" si="17"/>
        <v>0</v>
      </c>
      <c r="Y9" s="88">
        <f t="shared" si="17"/>
        <v>0</v>
      </c>
      <c r="Z9" s="88">
        <f t="shared" si="17"/>
        <v>0</v>
      </c>
      <c r="AA9" s="88">
        <f t="shared" si="17"/>
        <v>0</v>
      </c>
      <c r="AB9" s="88">
        <f t="shared" si="17"/>
        <v>0</v>
      </c>
      <c r="AC9" s="88">
        <f t="shared" si="17"/>
        <v>0</v>
      </c>
      <c r="AD9" s="88">
        <f t="shared" si="17"/>
        <v>0</v>
      </c>
      <c r="AE9" s="88">
        <f t="shared" si="17"/>
        <v>0</v>
      </c>
      <c r="AF9" s="88">
        <f t="shared" si="17"/>
        <v>0</v>
      </c>
      <c r="AG9" s="88">
        <f t="shared" si="17"/>
        <v>0</v>
      </c>
      <c r="AH9" s="88">
        <f t="shared" si="17"/>
        <v>0</v>
      </c>
      <c r="AI9" s="88">
        <f t="shared" si="17"/>
        <v>0</v>
      </c>
      <c r="AJ9" s="88">
        <f t="shared" si="17"/>
        <v>0</v>
      </c>
      <c r="AK9" s="88">
        <f t="shared" si="17"/>
        <v>0</v>
      </c>
      <c r="AL9" s="88">
        <f t="shared" si="17"/>
        <v>0</v>
      </c>
      <c r="AM9" s="88">
        <f t="shared" si="17"/>
        <v>0</v>
      </c>
      <c r="AN9" s="88">
        <f t="shared" si="17"/>
        <v>0</v>
      </c>
      <c r="AO9" s="88">
        <f t="shared" si="17"/>
        <v>0</v>
      </c>
      <c r="AP9" s="88">
        <f t="shared" si="17"/>
        <v>0</v>
      </c>
      <c r="AQ9" s="88">
        <f t="shared" si="17"/>
        <v>0</v>
      </c>
      <c r="AR9" s="88">
        <f t="shared" si="17"/>
        <v>0</v>
      </c>
      <c r="AS9" s="88">
        <f t="shared" si="17"/>
        <v>0</v>
      </c>
      <c r="AT9" s="88">
        <f t="shared" si="17"/>
        <v>0</v>
      </c>
      <c r="AU9" s="88">
        <f t="shared" si="17"/>
        <v>0</v>
      </c>
      <c r="AV9" s="88">
        <f t="shared" si="17"/>
        <v>0</v>
      </c>
      <c r="AW9" s="88">
        <f t="shared" si="17"/>
        <v>0</v>
      </c>
      <c r="AX9" s="88">
        <f t="shared" si="17"/>
        <v>0</v>
      </c>
      <c r="AY9" s="88">
        <f t="shared" si="17"/>
        <v>0</v>
      </c>
      <c r="AZ9" s="88">
        <f t="shared" si="17"/>
        <v>0</v>
      </c>
      <c r="BA9" s="88">
        <f t="shared" si="17"/>
        <v>0</v>
      </c>
      <c r="BB9" s="88">
        <f t="shared" si="17"/>
        <v>0</v>
      </c>
      <c r="BC9" s="88">
        <f t="shared" si="17"/>
        <v>0</v>
      </c>
      <c r="BD9" s="88">
        <f t="shared" si="17"/>
        <v>0</v>
      </c>
      <c r="BE9" s="88">
        <f t="shared" si="17"/>
        <v>0</v>
      </c>
      <c r="BF9" s="88">
        <f t="shared" si="17"/>
        <v>0</v>
      </c>
      <c r="BG9" s="88">
        <f t="shared" si="17"/>
        <v>0</v>
      </c>
      <c r="BH9" s="88">
        <f t="shared" si="17"/>
        <v>0</v>
      </c>
      <c r="BI9" s="88">
        <f t="shared" si="17"/>
        <v>0</v>
      </c>
      <c r="BJ9" s="88">
        <f t="shared" si="17"/>
        <v>0</v>
      </c>
      <c r="BK9" s="88">
        <f t="shared" si="17"/>
        <v>0</v>
      </c>
      <c r="BL9" s="88">
        <f t="shared" si="17"/>
        <v>0</v>
      </c>
      <c r="BM9" s="88">
        <f t="shared" si="17"/>
        <v>0</v>
      </c>
      <c r="BN9" s="88">
        <f t="shared" si="17"/>
        <v>0</v>
      </c>
      <c r="BO9" s="88">
        <f t="shared" si="17"/>
        <v>0</v>
      </c>
      <c r="BP9" s="88">
        <f t="shared" si="17"/>
        <v>0</v>
      </c>
      <c r="BQ9" s="88">
        <f t="shared" si="17"/>
        <v>0</v>
      </c>
      <c r="BR9" s="88">
        <f t="shared" si="17"/>
        <v>0</v>
      </c>
      <c r="BS9" s="88">
        <f t="shared" ref="BS9:BX9" si="18">BR9</f>
        <v>0</v>
      </c>
      <c r="BT9" s="88">
        <f t="shared" si="18"/>
        <v>0</v>
      </c>
      <c r="BU9" s="88">
        <f t="shared" si="18"/>
        <v>0</v>
      </c>
      <c r="BV9" s="88">
        <f t="shared" si="18"/>
        <v>0</v>
      </c>
      <c r="BW9" s="88">
        <f t="shared" si="18"/>
        <v>0</v>
      </c>
      <c r="BX9" s="88">
        <f t="shared" si="18"/>
        <v>0</v>
      </c>
      <c r="BY9" s="88">
        <f t="shared" ref="BY9" si="19">BX9</f>
        <v>0</v>
      </c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</row>
    <row r="10" spans="1:101" s="3" customFormat="1" ht="10.5" x14ac:dyDescent="0.25">
      <c r="A10" s="145" t="str">
        <f t="shared" ref="A10:A73" si="20">IF(D10="","",D10)</f>
        <v>2-1</v>
      </c>
      <c r="B10" s="79" t="s">
        <v>235</v>
      </c>
      <c r="C10" s="79" t="s">
        <v>77</v>
      </c>
      <c r="D10" s="80" t="s">
        <v>100</v>
      </c>
      <c r="E10" s="86" t="s">
        <v>46</v>
      </c>
      <c r="F10" s="88"/>
      <c r="G10" s="88">
        <f t="shared" ref="G10:BR10" si="21">F10</f>
        <v>0</v>
      </c>
      <c r="H10" s="88">
        <f t="shared" si="21"/>
        <v>0</v>
      </c>
      <c r="I10" s="88">
        <f t="shared" si="21"/>
        <v>0</v>
      </c>
      <c r="J10" s="88">
        <f t="shared" si="21"/>
        <v>0</v>
      </c>
      <c r="K10" s="88">
        <f t="shared" si="21"/>
        <v>0</v>
      </c>
      <c r="L10" s="88">
        <f t="shared" si="21"/>
        <v>0</v>
      </c>
      <c r="M10" s="88">
        <f t="shared" si="21"/>
        <v>0</v>
      </c>
      <c r="N10" s="88">
        <f t="shared" si="21"/>
        <v>0</v>
      </c>
      <c r="O10" s="88">
        <f t="shared" si="21"/>
        <v>0</v>
      </c>
      <c r="P10" s="88">
        <f t="shared" si="21"/>
        <v>0</v>
      </c>
      <c r="Q10" s="88">
        <f t="shared" si="21"/>
        <v>0</v>
      </c>
      <c r="R10" s="88">
        <f t="shared" si="21"/>
        <v>0</v>
      </c>
      <c r="S10" s="88">
        <f t="shared" si="21"/>
        <v>0</v>
      </c>
      <c r="T10" s="88">
        <f t="shared" si="21"/>
        <v>0</v>
      </c>
      <c r="U10" s="88">
        <f t="shared" si="21"/>
        <v>0</v>
      </c>
      <c r="V10" s="88">
        <f t="shared" si="21"/>
        <v>0</v>
      </c>
      <c r="W10" s="88">
        <f t="shared" si="21"/>
        <v>0</v>
      </c>
      <c r="X10" s="88">
        <f t="shared" si="21"/>
        <v>0</v>
      </c>
      <c r="Y10" s="88">
        <f t="shared" si="21"/>
        <v>0</v>
      </c>
      <c r="Z10" s="88">
        <f t="shared" si="21"/>
        <v>0</v>
      </c>
      <c r="AA10" s="88">
        <f t="shared" si="21"/>
        <v>0</v>
      </c>
      <c r="AB10" s="88">
        <f t="shared" si="21"/>
        <v>0</v>
      </c>
      <c r="AC10" s="88">
        <f t="shared" si="21"/>
        <v>0</v>
      </c>
      <c r="AD10" s="88">
        <f t="shared" si="21"/>
        <v>0</v>
      </c>
      <c r="AE10" s="88">
        <f t="shared" si="21"/>
        <v>0</v>
      </c>
      <c r="AF10" s="88">
        <f t="shared" si="21"/>
        <v>0</v>
      </c>
      <c r="AG10" s="88">
        <f t="shared" si="21"/>
        <v>0</v>
      </c>
      <c r="AH10" s="88">
        <f t="shared" si="21"/>
        <v>0</v>
      </c>
      <c r="AI10" s="88">
        <f t="shared" si="21"/>
        <v>0</v>
      </c>
      <c r="AJ10" s="88">
        <f t="shared" si="21"/>
        <v>0</v>
      </c>
      <c r="AK10" s="88">
        <f t="shared" si="21"/>
        <v>0</v>
      </c>
      <c r="AL10" s="88">
        <f t="shared" si="21"/>
        <v>0</v>
      </c>
      <c r="AM10" s="88">
        <f t="shared" si="21"/>
        <v>0</v>
      </c>
      <c r="AN10" s="88">
        <f t="shared" si="21"/>
        <v>0</v>
      </c>
      <c r="AO10" s="88">
        <f t="shared" si="21"/>
        <v>0</v>
      </c>
      <c r="AP10" s="88">
        <f t="shared" si="21"/>
        <v>0</v>
      </c>
      <c r="AQ10" s="88">
        <f t="shared" si="21"/>
        <v>0</v>
      </c>
      <c r="AR10" s="88">
        <f t="shared" si="21"/>
        <v>0</v>
      </c>
      <c r="AS10" s="88">
        <f t="shared" si="21"/>
        <v>0</v>
      </c>
      <c r="AT10" s="88">
        <f t="shared" si="21"/>
        <v>0</v>
      </c>
      <c r="AU10" s="88">
        <f t="shared" si="21"/>
        <v>0</v>
      </c>
      <c r="AV10" s="88">
        <f t="shared" si="21"/>
        <v>0</v>
      </c>
      <c r="AW10" s="88">
        <f t="shared" si="21"/>
        <v>0</v>
      </c>
      <c r="AX10" s="88">
        <f t="shared" si="21"/>
        <v>0</v>
      </c>
      <c r="AY10" s="88">
        <f t="shared" si="21"/>
        <v>0</v>
      </c>
      <c r="AZ10" s="88">
        <f t="shared" si="21"/>
        <v>0</v>
      </c>
      <c r="BA10" s="88">
        <f t="shared" si="21"/>
        <v>0</v>
      </c>
      <c r="BB10" s="88">
        <f t="shared" si="21"/>
        <v>0</v>
      </c>
      <c r="BC10" s="88">
        <f t="shared" si="21"/>
        <v>0</v>
      </c>
      <c r="BD10" s="88">
        <f t="shared" si="21"/>
        <v>0</v>
      </c>
      <c r="BE10" s="88">
        <f t="shared" si="21"/>
        <v>0</v>
      </c>
      <c r="BF10" s="88">
        <f t="shared" si="21"/>
        <v>0</v>
      </c>
      <c r="BG10" s="88">
        <f t="shared" si="21"/>
        <v>0</v>
      </c>
      <c r="BH10" s="88">
        <f t="shared" si="21"/>
        <v>0</v>
      </c>
      <c r="BI10" s="88">
        <f t="shared" si="21"/>
        <v>0</v>
      </c>
      <c r="BJ10" s="88">
        <f t="shared" si="21"/>
        <v>0</v>
      </c>
      <c r="BK10" s="88">
        <f t="shared" si="21"/>
        <v>0</v>
      </c>
      <c r="BL10" s="88">
        <f t="shared" si="21"/>
        <v>0</v>
      </c>
      <c r="BM10" s="88">
        <f t="shared" si="21"/>
        <v>0</v>
      </c>
      <c r="BN10" s="88">
        <f t="shared" si="21"/>
        <v>0</v>
      </c>
      <c r="BO10" s="88">
        <f t="shared" si="21"/>
        <v>0</v>
      </c>
      <c r="BP10" s="88">
        <f t="shared" si="21"/>
        <v>0</v>
      </c>
      <c r="BQ10" s="88">
        <f t="shared" si="21"/>
        <v>0</v>
      </c>
      <c r="BR10" s="88">
        <f t="shared" si="21"/>
        <v>0</v>
      </c>
      <c r="BS10" s="88">
        <f t="shared" ref="BS10:BX10" si="22">BR10</f>
        <v>0</v>
      </c>
      <c r="BT10" s="88">
        <f t="shared" si="22"/>
        <v>0</v>
      </c>
      <c r="BU10" s="88">
        <f t="shared" si="22"/>
        <v>0</v>
      </c>
      <c r="BV10" s="88">
        <f t="shared" si="22"/>
        <v>0</v>
      </c>
      <c r="BW10" s="88">
        <f t="shared" si="22"/>
        <v>0</v>
      </c>
      <c r="BX10" s="88">
        <f t="shared" si="22"/>
        <v>0</v>
      </c>
      <c r="BY10" s="88">
        <f t="shared" ref="BY10" si="23">BX10</f>
        <v>0</v>
      </c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</row>
    <row r="11" spans="1:101" s="3" customFormat="1" ht="10.5" x14ac:dyDescent="0.25">
      <c r="A11" s="145" t="str">
        <f t="shared" si="20"/>
        <v>3-1</v>
      </c>
      <c r="B11" s="79" t="s">
        <v>73</v>
      </c>
      <c r="C11" s="79" t="s">
        <v>78</v>
      </c>
      <c r="D11" s="80" t="s">
        <v>103</v>
      </c>
      <c r="E11" s="86" t="s">
        <v>46</v>
      </c>
      <c r="F11" s="88"/>
      <c r="G11" s="88">
        <f t="shared" ref="G11:BR11" si="24">F11</f>
        <v>0</v>
      </c>
      <c r="H11" s="88">
        <f t="shared" si="24"/>
        <v>0</v>
      </c>
      <c r="I11" s="88">
        <f t="shared" si="24"/>
        <v>0</v>
      </c>
      <c r="J11" s="88">
        <f t="shared" si="24"/>
        <v>0</v>
      </c>
      <c r="K11" s="88">
        <f t="shared" si="24"/>
        <v>0</v>
      </c>
      <c r="L11" s="88">
        <f t="shared" si="24"/>
        <v>0</v>
      </c>
      <c r="M11" s="88">
        <f t="shared" si="24"/>
        <v>0</v>
      </c>
      <c r="N11" s="88">
        <f t="shared" si="24"/>
        <v>0</v>
      </c>
      <c r="O11" s="88">
        <f t="shared" si="24"/>
        <v>0</v>
      </c>
      <c r="P11" s="88">
        <f t="shared" si="24"/>
        <v>0</v>
      </c>
      <c r="Q11" s="88">
        <f t="shared" si="24"/>
        <v>0</v>
      </c>
      <c r="R11" s="88">
        <f t="shared" si="24"/>
        <v>0</v>
      </c>
      <c r="S11" s="88">
        <f t="shared" si="24"/>
        <v>0</v>
      </c>
      <c r="T11" s="88">
        <f t="shared" si="24"/>
        <v>0</v>
      </c>
      <c r="U11" s="88">
        <f t="shared" si="24"/>
        <v>0</v>
      </c>
      <c r="V11" s="88">
        <f t="shared" si="24"/>
        <v>0</v>
      </c>
      <c r="W11" s="88">
        <f t="shared" si="24"/>
        <v>0</v>
      </c>
      <c r="X11" s="88">
        <f t="shared" si="24"/>
        <v>0</v>
      </c>
      <c r="Y11" s="88">
        <f t="shared" si="24"/>
        <v>0</v>
      </c>
      <c r="Z11" s="88">
        <f t="shared" si="24"/>
        <v>0</v>
      </c>
      <c r="AA11" s="88">
        <f t="shared" si="24"/>
        <v>0</v>
      </c>
      <c r="AB11" s="88">
        <f t="shared" si="24"/>
        <v>0</v>
      </c>
      <c r="AC11" s="88">
        <f t="shared" si="24"/>
        <v>0</v>
      </c>
      <c r="AD11" s="88">
        <f t="shared" si="24"/>
        <v>0</v>
      </c>
      <c r="AE11" s="88">
        <f t="shared" si="24"/>
        <v>0</v>
      </c>
      <c r="AF11" s="88">
        <f t="shared" si="24"/>
        <v>0</v>
      </c>
      <c r="AG11" s="88">
        <f t="shared" si="24"/>
        <v>0</v>
      </c>
      <c r="AH11" s="88">
        <f t="shared" si="24"/>
        <v>0</v>
      </c>
      <c r="AI11" s="88">
        <f t="shared" si="24"/>
        <v>0</v>
      </c>
      <c r="AJ11" s="88">
        <f t="shared" si="24"/>
        <v>0</v>
      </c>
      <c r="AK11" s="88">
        <f t="shared" si="24"/>
        <v>0</v>
      </c>
      <c r="AL11" s="88">
        <f t="shared" si="24"/>
        <v>0</v>
      </c>
      <c r="AM11" s="88">
        <f t="shared" si="24"/>
        <v>0</v>
      </c>
      <c r="AN11" s="88">
        <f t="shared" si="24"/>
        <v>0</v>
      </c>
      <c r="AO11" s="88">
        <f t="shared" si="24"/>
        <v>0</v>
      </c>
      <c r="AP11" s="88">
        <f t="shared" si="24"/>
        <v>0</v>
      </c>
      <c r="AQ11" s="88">
        <f t="shared" si="24"/>
        <v>0</v>
      </c>
      <c r="AR11" s="88">
        <f t="shared" si="24"/>
        <v>0</v>
      </c>
      <c r="AS11" s="88">
        <f t="shared" si="24"/>
        <v>0</v>
      </c>
      <c r="AT11" s="88">
        <f t="shared" si="24"/>
        <v>0</v>
      </c>
      <c r="AU11" s="88">
        <f t="shared" si="24"/>
        <v>0</v>
      </c>
      <c r="AV11" s="88">
        <f t="shared" si="24"/>
        <v>0</v>
      </c>
      <c r="AW11" s="88">
        <f t="shared" si="24"/>
        <v>0</v>
      </c>
      <c r="AX11" s="88">
        <f t="shared" si="24"/>
        <v>0</v>
      </c>
      <c r="AY11" s="88">
        <f t="shared" si="24"/>
        <v>0</v>
      </c>
      <c r="AZ11" s="88">
        <f t="shared" si="24"/>
        <v>0</v>
      </c>
      <c r="BA11" s="88">
        <f t="shared" si="24"/>
        <v>0</v>
      </c>
      <c r="BB11" s="88">
        <f t="shared" si="24"/>
        <v>0</v>
      </c>
      <c r="BC11" s="88">
        <f t="shared" si="24"/>
        <v>0</v>
      </c>
      <c r="BD11" s="88">
        <f t="shared" si="24"/>
        <v>0</v>
      </c>
      <c r="BE11" s="88">
        <f t="shared" si="24"/>
        <v>0</v>
      </c>
      <c r="BF11" s="88">
        <f t="shared" si="24"/>
        <v>0</v>
      </c>
      <c r="BG11" s="88">
        <f t="shared" si="24"/>
        <v>0</v>
      </c>
      <c r="BH11" s="88">
        <f t="shared" si="24"/>
        <v>0</v>
      </c>
      <c r="BI11" s="88">
        <f t="shared" si="24"/>
        <v>0</v>
      </c>
      <c r="BJ11" s="88">
        <f t="shared" si="24"/>
        <v>0</v>
      </c>
      <c r="BK11" s="88">
        <f t="shared" si="24"/>
        <v>0</v>
      </c>
      <c r="BL11" s="88">
        <f t="shared" si="24"/>
        <v>0</v>
      </c>
      <c r="BM11" s="88">
        <f t="shared" si="24"/>
        <v>0</v>
      </c>
      <c r="BN11" s="88">
        <f t="shared" si="24"/>
        <v>0</v>
      </c>
      <c r="BO11" s="88">
        <f t="shared" si="24"/>
        <v>0</v>
      </c>
      <c r="BP11" s="88">
        <f t="shared" si="24"/>
        <v>0</v>
      </c>
      <c r="BQ11" s="88">
        <f t="shared" si="24"/>
        <v>0</v>
      </c>
      <c r="BR11" s="88">
        <f t="shared" si="24"/>
        <v>0</v>
      </c>
      <c r="BS11" s="88">
        <f t="shared" ref="BS11:BX11" si="25">BR11</f>
        <v>0</v>
      </c>
      <c r="BT11" s="88">
        <f t="shared" si="25"/>
        <v>0</v>
      </c>
      <c r="BU11" s="88">
        <f t="shared" si="25"/>
        <v>0</v>
      </c>
      <c r="BV11" s="88">
        <f t="shared" si="25"/>
        <v>0</v>
      </c>
      <c r="BW11" s="88">
        <f t="shared" si="25"/>
        <v>0</v>
      </c>
      <c r="BX11" s="88">
        <f t="shared" si="25"/>
        <v>0</v>
      </c>
      <c r="BY11" s="88">
        <f t="shared" ref="BY11" si="26">BX11</f>
        <v>0</v>
      </c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</row>
    <row r="12" spans="1:101" s="3" customFormat="1" ht="10.5" x14ac:dyDescent="0.25">
      <c r="A12" s="145" t="str">
        <f t="shared" si="20"/>
        <v>4-1</v>
      </c>
      <c r="B12" s="79" t="s">
        <v>74</v>
      </c>
      <c r="C12" s="79" t="s">
        <v>79</v>
      </c>
      <c r="D12" s="80" t="s">
        <v>106</v>
      </c>
      <c r="E12" s="86" t="s">
        <v>46</v>
      </c>
      <c r="F12" s="88"/>
      <c r="G12" s="88">
        <f t="shared" ref="G12:BR12" si="27">F12</f>
        <v>0</v>
      </c>
      <c r="H12" s="88">
        <f t="shared" si="27"/>
        <v>0</v>
      </c>
      <c r="I12" s="88">
        <f t="shared" si="27"/>
        <v>0</v>
      </c>
      <c r="J12" s="88">
        <f t="shared" si="27"/>
        <v>0</v>
      </c>
      <c r="K12" s="88">
        <f t="shared" si="27"/>
        <v>0</v>
      </c>
      <c r="L12" s="88">
        <f t="shared" si="27"/>
        <v>0</v>
      </c>
      <c r="M12" s="88">
        <f t="shared" si="27"/>
        <v>0</v>
      </c>
      <c r="N12" s="88">
        <f t="shared" si="27"/>
        <v>0</v>
      </c>
      <c r="O12" s="88">
        <f t="shared" si="27"/>
        <v>0</v>
      </c>
      <c r="P12" s="88">
        <f t="shared" si="27"/>
        <v>0</v>
      </c>
      <c r="Q12" s="88">
        <f t="shared" si="27"/>
        <v>0</v>
      </c>
      <c r="R12" s="88">
        <f t="shared" si="27"/>
        <v>0</v>
      </c>
      <c r="S12" s="88">
        <f t="shared" si="27"/>
        <v>0</v>
      </c>
      <c r="T12" s="88">
        <f t="shared" si="27"/>
        <v>0</v>
      </c>
      <c r="U12" s="88">
        <f t="shared" si="27"/>
        <v>0</v>
      </c>
      <c r="V12" s="88">
        <f t="shared" si="27"/>
        <v>0</v>
      </c>
      <c r="W12" s="88">
        <f t="shared" si="27"/>
        <v>0</v>
      </c>
      <c r="X12" s="88">
        <f t="shared" si="27"/>
        <v>0</v>
      </c>
      <c r="Y12" s="88">
        <f t="shared" si="27"/>
        <v>0</v>
      </c>
      <c r="Z12" s="88">
        <f t="shared" si="27"/>
        <v>0</v>
      </c>
      <c r="AA12" s="88">
        <f t="shared" si="27"/>
        <v>0</v>
      </c>
      <c r="AB12" s="88">
        <f t="shared" si="27"/>
        <v>0</v>
      </c>
      <c r="AC12" s="88">
        <f t="shared" si="27"/>
        <v>0</v>
      </c>
      <c r="AD12" s="88">
        <f t="shared" si="27"/>
        <v>0</v>
      </c>
      <c r="AE12" s="88">
        <f t="shared" si="27"/>
        <v>0</v>
      </c>
      <c r="AF12" s="88">
        <f t="shared" si="27"/>
        <v>0</v>
      </c>
      <c r="AG12" s="88">
        <f t="shared" si="27"/>
        <v>0</v>
      </c>
      <c r="AH12" s="88">
        <f t="shared" si="27"/>
        <v>0</v>
      </c>
      <c r="AI12" s="88">
        <f t="shared" si="27"/>
        <v>0</v>
      </c>
      <c r="AJ12" s="88">
        <f t="shared" si="27"/>
        <v>0</v>
      </c>
      <c r="AK12" s="88">
        <f t="shared" si="27"/>
        <v>0</v>
      </c>
      <c r="AL12" s="88">
        <f t="shared" si="27"/>
        <v>0</v>
      </c>
      <c r="AM12" s="88">
        <f t="shared" si="27"/>
        <v>0</v>
      </c>
      <c r="AN12" s="88">
        <f t="shared" si="27"/>
        <v>0</v>
      </c>
      <c r="AO12" s="88">
        <f t="shared" si="27"/>
        <v>0</v>
      </c>
      <c r="AP12" s="88">
        <f t="shared" si="27"/>
        <v>0</v>
      </c>
      <c r="AQ12" s="88">
        <f t="shared" si="27"/>
        <v>0</v>
      </c>
      <c r="AR12" s="88">
        <f t="shared" si="27"/>
        <v>0</v>
      </c>
      <c r="AS12" s="88">
        <f t="shared" si="27"/>
        <v>0</v>
      </c>
      <c r="AT12" s="88">
        <f t="shared" si="27"/>
        <v>0</v>
      </c>
      <c r="AU12" s="88">
        <f t="shared" si="27"/>
        <v>0</v>
      </c>
      <c r="AV12" s="88">
        <f t="shared" si="27"/>
        <v>0</v>
      </c>
      <c r="AW12" s="88">
        <f t="shared" si="27"/>
        <v>0</v>
      </c>
      <c r="AX12" s="88">
        <f t="shared" si="27"/>
        <v>0</v>
      </c>
      <c r="AY12" s="88">
        <f t="shared" si="27"/>
        <v>0</v>
      </c>
      <c r="AZ12" s="88">
        <f t="shared" si="27"/>
        <v>0</v>
      </c>
      <c r="BA12" s="88">
        <f t="shared" si="27"/>
        <v>0</v>
      </c>
      <c r="BB12" s="88">
        <f t="shared" si="27"/>
        <v>0</v>
      </c>
      <c r="BC12" s="88">
        <f t="shared" si="27"/>
        <v>0</v>
      </c>
      <c r="BD12" s="88">
        <f t="shared" si="27"/>
        <v>0</v>
      </c>
      <c r="BE12" s="88">
        <f t="shared" si="27"/>
        <v>0</v>
      </c>
      <c r="BF12" s="88">
        <f t="shared" si="27"/>
        <v>0</v>
      </c>
      <c r="BG12" s="88">
        <f t="shared" si="27"/>
        <v>0</v>
      </c>
      <c r="BH12" s="88">
        <f t="shared" si="27"/>
        <v>0</v>
      </c>
      <c r="BI12" s="88">
        <f t="shared" si="27"/>
        <v>0</v>
      </c>
      <c r="BJ12" s="88">
        <f t="shared" si="27"/>
        <v>0</v>
      </c>
      <c r="BK12" s="88">
        <f t="shared" si="27"/>
        <v>0</v>
      </c>
      <c r="BL12" s="88">
        <f t="shared" si="27"/>
        <v>0</v>
      </c>
      <c r="BM12" s="88">
        <f t="shared" si="27"/>
        <v>0</v>
      </c>
      <c r="BN12" s="88">
        <f t="shared" si="27"/>
        <v>0</v>
      </c>
      <c r="BO12" s="88">
        <f t="shared" si="27"/>
        <v>0</v>
      </c>
      <c r="BP12" s="88">
        <f t="shared" si="27"/>
        <v>0</v>
      </c>
      <c r="BQ12" s="88">
        <f t="shared" si="27"/>
        <v>0</v>
      </c>
      <c r="BR12" s="88">
        <f t="shared" si="27"/>
        <v>0</v>
      </c>
      <c r="BS12" s="88">
        <f t="shared" ref="BS12:BX12" si="28">BR12</f>
        <v>0</v>
      </c>
      <c r="BT12" s="88">
        <f t="shared" si="28"/>
        <v>0</v>
      </c>
      <c r="BU12" s="88">
        <f t="shared" si="28"/>
        <v>0</v>
      </c>
      <c r="BV12" s="88">
        <f t="shared" si="28"/>
        <v>0</v>
      </c>
      <c r="BW12" s="88">
        <f t="shared" si="28"/>
        <v>0</v>
      </c>
      <c r="BX12" s="88">
        <f t="shared" si="28"/>
        <v>0</v>
      </c>
      <c r="BY12" s="88">
        <f t="shared" ref="BY12" si="29">BX12</f>
        <v>0</v>
      </c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</row>
    <row r="13" spans="1:101" s="3" customFormat="1" ht="10.5" x14ac:dyDescent="0.25">
      <c r="A13" s="145"/>
      <c r="B13" s="79"/>
      <c r="C13" s="79"/>
      <c r="D13" s="80"/>
      <c r="E13" s="86"/>
      <c r="F13" s="88"/>
      <c r="G13" s="88"/>
      <c r="H13" s="88"/>
      <c r="I13" s="88"/>
      <c r="J13" s="166"/>
      <c r="K13" s="88"/>
      <c r="L13" s="88"/>
      <c r="M13" s="88"/>
      <c r="N13" s="88"/>
      <c r="O13" s="88"/>
      <c r="P13" s="88"/>
      <c r="Q13" s="88"/>
      <c r="R13" s="166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166"/>
      <c r="AZ13" s="88"/>
      <c r="BA13" s="88"/>
      <c r="BB13" s="88"/>
      <c r="BC13" s="88"/>
      <c r="BD13" s="88"/>
      <c r="BE13" s="88"/>
      <c r="BF13" s="88"/>
      <c r="BG13" s="88"/>
      <c r="BH13" s="88"/>
      <c r="BI13" s="166"/>
      <c r="BJ13" s="88"/>
      <c r="BK13" s="88"/>
      <c r="BL13" s="88"/>
      <c r="BM13" s="88"/>
      <c r="BN13" s="88"/>
      <c r="BO13" s="88"/>
      <c r="BP13" s="88"/>
      <c r="BQ13" s="88"/>
      <c r="BR13" s="166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</row>
    <row r="14" spans="1:101" s="3" customFormat="1" ht="10.5" x14ac:dyDescent="0.25">
      <c r="A14" s="145"/>
      <c r="B14" s="79"/>
      <c r="C14" s="79"/>
      <c r="D14" s="80"/>
      <c r="E14" s="86"/>
      <c r="F14" s="88"/>
      <c r="G14" s="88"/>
      <c r="H14" s="88"/>
      <c r="I14" s="88"/>
      <c r="J14" s="166"/>
      <c r="K14" s="88"/>
      <c r="L14" s="88"/>
      <c r="M14" s="88"/>
      <c r="N14" s="88"/>
      <c r="O14" s="88"/>
      <c r="P14" s="88"/>
      <c r="Q14" s="88"/>
      <c r="R14" s="166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166"/>
      <c r="AZ14" s="88"/>
      <c r="BA14" s="88"/>
      <c r="BB14" s="88"/>
      <c r="BC14" s="88"/>
      <c r="BD14" s="88"/>
      <c r="BE14" s="88"/>
      <c r="BF14" s="88"/>
      <c r="BG14" s="88"/>
      <c r="BH14" s="88"/>
      <c r="BI14" s="166"/>
      <c r="BJ14" s="88"/>
      <c r="BK14" s="88"/>
      <c r="BL14" s="88"/>
      <c r="BM14" s="88"/>
      <c r="BN14" s="88"/>
      <c r="BO14" s="88"/>
      <c r="BP14" s="88"/>
      <c r="BQ14" s="88"/>
      <c r="BR14" s="166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</row>
    <row r="15" spans="1:101" s="3" customFormat="1" ht="10.5" x14ac:dyDescent="0.25">
      <c r="A15" s="145"/>
      <c r="B15" s="79"/>
      <c r="C15" s="79"/>
      <c r="D15" s="80"/>
      <c r="E15" s="86"/>
      <c r="F15" s="88"/>
      <c r="G15" s="88"/>
      <c r="H15" s="88"/>
      <c r="I15" s="88"/>
      <c r="J15" s="166"/>
      <c r="K15" s="88"/>
      <c r="L15" s="88"/>
      <c r="M15" s="88"/>
      <c r="N15" s="88"/>
      <c r="O15" s="88"/>
      <c r="P15" s="88"/>
      <c r="Q15" s="88"/>
      <c r="R15" s="166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166"/>
      <c r="AZ15" s="88"/>
      <c r="BA15" s="88"/>
      <c r="BB15" s="88"/>
      <c r="BC15" s="88"/>
      <c r="BD15" s="88"/>
      <c r="BE15" s="88"/>
      <c r="BF15" s="88"/>
      <c r="BG15" s="88"/>
      <c r="BH15" s="88"/>
      <c r="BI15" s="166"/>
      <c r="BJ15" s="88"/>
      <c r="BK15" s="88"/>
      <c r="BL15" s="88"/>
      <c r="BM15" s="88"/>
      <c r="BN15" s="88"/>
      <c r="BO15" s="88"/>
      <c r="BP15" s="88"/>
      <c r="BQ15" s="88"/>
      <c r="BR15" s="166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</row>
    <row r="16" spans="1:101" s="3" customFormat="1" ht="10.5" x14ac:dyDescent="0.25">
      <c r="A16" s="145"/>
      <c r="B16" s="79"/>
      <c r="C16" s="79"/>
      <c r="D16" s="80"/>
      <c r="E16" s="86"/>
      <c r="F16" s="88"/>
      <c r="G16" s="88"/>
      <c r="H16" s="88"/>
      <c r="I16" s="88"/>
      <c r="J16" s="166"/>
      <c r="K16" s="88"/>
      <c r="L16" s="88"/>
      <c r="M16" s="88"/>
      <c r="N16" s="88"/>
      <c r="O16" s="88"/>
      <c r="P16" s="88"/>
      <c r="Q16" s="88"/>
      <c r="R16" s="166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166"/>
      <c r="AZ16" s="88"/>
      <c r="BA16" s="88"/>
      <c r="BB16" s="88"/>
      <c r="BC16" s="88"/>
      <c r="BD16" s="88"/>
      <c r="BE16" s="88"/>
      <c r="BF16" s="88"/>
      <c r="BG16" s="88"/>
      <c r="BH16" s="88"/>
      <c r="BI16" s="166"/>
      <c r="BJ16" s="88"/>
      <c r="BK16" s="88"/>
      <c r="BL16" s="88"/>
      <c r="BM16" s="88"/>
      <c r="BN16" s="88"/>
      <c r="BO16" s="88"/>
      <c r="BP16" s="88"/>
      <c r="BQ16" s="88"/>
      <c r="BR16" s="166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</row>
    <row r="17" spans="1:101" s="3" customFormat="1" ht="10.5" x14ac:dyDescent="0.25">
      <c r="A17" s="145"/>
      <c r="B17" s="79"/>
      <c r="C17" s="79"/>
      <c r="D17" s="80"/>
      <c r="E17" s="86"/>
      <c r="F17" s="88"/>
      <c r="G17" s="88"/>
      <c r="H17" s="88"/>
      <c r="I17" s="88"/>
      <c r="J17" s="166"/>
      <c r="K17" s="88"/>
      <c r="L17" s="88"/>
      <c r="M17" s="88"/>
      <c r="N17" s="88"/>
      <c r="O17" s="88"/>
      <c r="P17" s="88"/>
      <c r="Q17" s="88"/>
      <c r="R17" s="166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166"/>
      <c r="AZ17" s="88"/>
      <c r="BA17" s="88"/>
      <c r="BB17" s="88"/>
      <c r="BC17" s="88"/>
      <c r="BD17" s="88"/>
      <c r="BE17" s="88"/>
      <c r="BF17" s="88"/>
      <c r="BG17" s="88"/>
      <c r="BH17" s="88"/>
      <c r="BI17" s="166"/>
      <c r="BJ17" s="88"/>
      <c r="BK17" s="88"/>
      <c r="BL17" s="88"/>
      <c r="BM17" s="88"/>
      <c r="BN17" s="88"/>
      <c r="BO17" s="88"/>
      <c r="BP17" s="88"/>
      <c r="BQ17" s="88"/>
      <c r="BR17" s="166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</row>
    <row r="18" spans="1:101" s="3" customFormat="1" ht="10.5" x14ac:dyDescent="0.25">
      <c r="A18" s="145"/>
      <c r="B18" s="79"/>
      <c r="C18" s="79"/>
      <c r="D18" s="80"/>
      <c r="E18" s="86"/>
      <c r="F18" s="88"/>
      <c r="G18" s="88"/>
      <c r="H18" s="88"/>
      <c r="I18" s="88"/>
      <c r="J18" s="166"/>
      <c r="K18" s="88"/>
      <c r="L18" s="88"/>
      <c r="M18" s="88"/>
      <c r="N18" s="88"/>
      <c r="O18" s="88"/>
      <c r="P18" s="88"/>
      <c r="Q18" s="88"/>
      <c r="R18" s="166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166"/>
      <c r="AZ18" s="88"/>
      <c r="BA18" s="88"/>
      <c r="BB18" s="88"/>
      <c r="BC18" s="88"/>
      <c r="BD18" s="88"/>
      <c r="BE18" s="88"/>
      <c r="BF18" s="88"/>
      <c r="BG18" s="88"/>
      <c r="BH18" s="88"/>
      <c r="BI18" s="166"/>
      <c r="BJ18" s="88"/>
      <c r="BK18" s="88"/>
      <c r="BL18" s="88"/>
      <c r="BM18" s="88"/>
      <c r="BN18" s="88"/>
      <c r="BO18" s="88"/>
      <c r="BP18" s="88"/>
      <c r="BQ18" s="88"/>
      <c r="BR18" s="166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</row>
    <row r="19" spans="1:101" s="3" customFormat="1" ht="10.5" x14ac:dyDescent="0.25">
      <c r="A19" s="145"/>
      <c r="B19" s="79"/>
      <c r="C19" s="79"/>
      <c r="D19" s="80"/>
      <c r="E19" s="86"/>
      <c r="F19" s="88"/>
      <c r="G19" s="88"/>
      <c r="H19" s="88"/>
      <c r="I19" s="88"/>
      <c r="J19" s="166"/>
      <c r="K19" s="88"/>
      <c r="L19" s="88"/>
      <c r="M19" s="88"/>
      <c r="N19" s="88"/>
      <c r="O19" s="88"/>
      <c r="P19" s="88"/>
      <c r="Q19" s="88"/>
      <c r="R19" s="166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166"/>
      <c r="AZ19" s="88"/>
      <c r="BA19" s="88"/>
      <c r="BB19" s="88"/>
      <c r="BC19" s="88"/>
      <c r="BD19" s="88"/>
      <c r="BE19" s="88"/>
      <c r="BF19" s="88"/>
      <c r="BG19" s="88"/>
      <c r="BH19" s="88"/>
      <c r="BI19" s="166"/>
      <c r="BJ19" s="88"/>
      <c r="BK19" s="88"/>
      <c r="BL19" s="88"/>
      <c r="BM19" s="88"/>
      <c r="BN19" s="88"/>
      <c r="BO19" s="88"/>
      <c r="BP19" s="88"/>
      <c r="BQ19" s="88"/>
      <c r="BR19" s="166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</row>
    <row r="20" spans="1:101" s="3" customFormat="1" ht="10.5" x14ac:dyDescent="0.25">
      <c r="A20" s="145"/>
      <c r="B20" s="79"/>
      <c r="C20" s="79"/>
      <c r="D20" s="80"/>
      <c r="E20" s="86"/>
      <c r="F20" s="88"/>
      <c r="G20" s="88"/>
      <c r="H20" s="88"/>
      <c r="I20" s="88"/>
      <c r="J20" s="166"/>
      <c r="K20" s="88"/>
      <c r="L20" s="88"/>
      <c r="M20" s="88"/>
      <c r="N20" s="88"/>
      <c r="O20" s="88"/>
      <c r="P20" s="88"/>
      <c r="Q20" s="88"/>
      <c r="R20" s="166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166"/>
      <c r="AZ20" s="88"/>
      <c r="BA20" s="88"/>
      <c r="BB20" s="88"/>
      <c r="BC20" s="88"/>
      <c r="BD20" s="88"/>
      <c r="BE20" s="88"/>
      <c r="BF20" s="88"/>
      <c r="BG20" s="88"/>
      <c r="BH20" s="88"/>
      <c r="BI20" s="166"/>
      <c r="BJ20" s="88"/>
      <c r="BK20" s="88"/>
      <c r="BL20" s="88"/>
      <c r="BM20" s="88"/>
      <c r="BN20" s="88"/>
      <c r="BO20" s="88"/>
      <c r="BP20" s="88"/>
      <c r="BQ20" s="88"/>
      <c r="BR20" s="166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</row>
    <row r="21" spans="1:101" s="3" customFormat="1" ht="10.5" x14ac:dyDescent="0.25">
      <c r="A21" s="145"/>
      <c r="B21" s="79"/>
      <c r="C21" s="79"/>
      <c r="D21" s="80"/>
      <c r="E21" s="86"/>
      <c r="F21" s="88"/>
      <c r="G21" s="88"/>
      <c r="H21" s="88"/>
      <c r="I21" s="88"/>
      <c r="J21" s="166"/>
      <c r="K21" s="88"/>
      <c r="L21" s="88"/>
      <c r="M21" s="88"/>
      <c r="N21" s="88"/>
      <c r="O21" s="88"/>
      <c r="P21" s="88"/>
      <c r="Q21" s="88"/>
      <c r="R21" s="166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166"/>
      <c r="AZ21" s="88"/>
      <c r="BA21" s="88"/>
      <c r="BB21" s="88"/>
      <c r="BC21" s="88"/>
      <c r="BD21" s="88"/>
      <c r="BE21" s="88"/>
      <c r="BF21" s="88"/>
      <c r="BG21" s="88"/>
      <c r="BH21" s="88"/>
      <c r="BI21" s="166"/>
      <c r="BJ21" s="88"/>
      <c r="BK21" s="88"/>
      <c r="BL21" s="88"/>
      <c r="BM21" s="88"/>
      <c r="BN21" s="88"/>
      <c r="BO21" s="88"/>
      <c r="BP21" s="88"/>
      <c r="BQ21" s="88"/>
      <c r="BR21" s="166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</row>
    <row r="22" spans="1:101" s="3" customFormat="1" ht="10.5" x14ac:dyDescent="0.25">
      <c r="A22" s="145"/>
      <c r="B22" s="79"/>
      <c r="C22" s="79"/>
      <c r="D22" s="80"/>
      <c r="E22" s="86"/>
      <c r="F22" s="88"/>
      <c r="G22" s="88"/>
      <c r="H22" s="88"/>
      <c r="I22" s="88"/>
      <c r="J22" s="166"/>
      <c r="K22" s="88"/>
      <c r="L22" s="88"/>
      <c r="M22" s="88"/>
      <c r="N22" s="88"/>
      <c r="O22" s="88"/>
      <c r="P22" s="88"/>
      <c r="Q22" s="88"/>
      <c r="R22" s="166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166"/>
      <c r="AZ22" s="88"/>
      <c r="BA22" s="88"/>
      <c r="BB22" s="88"/>
      <c r="BC22" s="88"/>
      <c r="BD22" s="88"/>
      <c r="BE22" s="88"/>
      <c r="BF22" s="88"/>
      <c r="BG22" s="88"/>
      <c r="BH22" s="88"/>
      <c r="BI22" s="166"/>
      <c r="BJ22" s="88"/>
      <c r="BK22" s="88"/>
      <c r="BL22" s="88"/>
      <c r="BM22" s="88"/>
      <c r="BN22" s="88"/>
      <c r="BO22" s="88"/>
      <c r="BP22" s="88"/>
      <c r="BQ22" s="88"/>
      <c r="BR22" s="166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</row>
    <row r="23" spans="1:101" s="3" customFormat="1" ht="10.5" x14ac:dyDescent="0.25">
      <c r="A23" s="145"/>
      <c r="B23" s="79"/>
      <c r="C23" s="79"/>
      <c r="D23" s="80"/>
      <c r="E23" s="86"/>
      <c r="F23" s="88"/>
      <c r="G23" s="88"/>
      <c r="H23" s="88"/>
      <c r="I23" s="88"/>
      <c r="J23" s="166"/>
      <c r="K23" s="88"/>
      <c r="L23" s="88"/>
      <c r="M23" s="88"/>
      <c r="N23" s="88"/>
      <c r="O23" s="88"/>
      <c r="P23" s="88"/>
      <c r="Q23" s="88"/>
      <c r="R23" s="166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166"/>
      <c r="AZ23" s="88"/>
      <c r="BA23" s="88"/>
      <c r="BB23" s="88"/>
      <c r="BC23" s="88"/>
      <c r="BD23" s="88"/>
      <c r="BE23" s="88"/>
      <c r="BF23" s="88"/>
      <c r="BG23" s="88"/>
      <c r="BH23" s="88"/>
      <c r="BI23" s="166"/>
      <c r="BJ23" s="88"/>
      <c r="BK23" s="88"/>
      <c r="BL23" s="88"/>
      <c r="BM23" s="88"/>
      <c r="BN23" s="88"/>
      <c r="BO23" s="88"/>
      <c r="BP23" s="88"/>
      <c r="BQ23" s="88"/>
      <c r="BR23" s="166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</row>
    <row r="24" spans="1:101" s="3" customFormat="1" ht="10.5" x14ac:dyDescent="0.25">
      <c r="A24" s="145"/>
      <c r="B24" s="79"/>
      <c r="C24" s="79"/>
      <c r="D24" s="80"/>
      <c r="E24" s="86"/>
      <c r="F24" s="88"/>
      <c r="G24" s="88"/>
      <c r="H24" s="88"/>
      <c r="I24" s="88"/>
      <c r="J24" s="166"/>
      <c r="K24" s="88"/>
      <c r="L24" s="88"/>
      <c r="M24" s="88"/>
      <c r="N24" s="88"/>
      <c r="O24" s="88"/>
      <c r="P24" s="88"/>
      <c r="Q24" s="88"/>
      <c r="R24" s="166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166"/>
      <c r="AZ24" s="88"/>
      <c r="BA24" s="88"/>
      <c r="BB24" s="88"/>
      <c r="BC24" s="88"/>
      <c r="BD24" s="88"/>
      <c r="BE24" s="88"/>
      <c r="BF24" s="88"/>
      <c r="BG24" s="88"/>
      <c r="BH24" s="88"/>
      <c r="BI24" s="166"/>
      <c r="BJ24" s="88"/>
      <c r="BK24" s="88"/>
      <c r="BL24" s="88"/>
      <c r="BM24" s="88"/>
      <c r="BN24" s="88"/>
      <c r="BO24" s="88"/>
      <c r="BP24" s="88"/>
      <c r="BQ24" s="88"/>
      <c r="BR24" s="166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</row>
    <row r="25" spans="1:101" s="3" customFormat="1" ht="10.5" x14ac:dyDescent="0.25">
      <c r="A25" s="145"/>
      <c r="B25" s="79"/>
      <c r="C25" s="79"/>
      <c r="D25" s="80"/>
      <c r="E25" s="86"/>
      <c r="F25" s="88"/>
      <c r="G25" s="88"/>
      <c r="H25" s="88"/>
      <c r="I25" s="88"/>
      <c r="J25" s="166"/>
      <c r="K25" s="88"/>
      <c r="L25" s="88"/>
      <c r="M25" s="88"/>
      <c r="N25" s="88"/>
      <c r="O25" s="88"/>
      <c r="P25" s="88"/>
      <c r="Q25" s="88"/>
      <c r="R25" s="166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166"/>
      <c r="AZ25" s="88"/>
      <c r="BA25" s="88"/>
      <c r="BB25" s="88"/>
      <c r="BC25" s="88"/>
      <c r="BD25" s="88"/>
      <c r="BE25" s="88"/>
      <c r="BF25" s="88"/>
      <c r="BG25" s="88"/>
      <c r="BH25" s="88"/>
      <c r="BI25" s="166"/>
      <c r="BJ25" s="88"/>
      <c r="BK25" s="88"/>
      <c r="BL25" s="88"/>
      <c r="BM25" s="88"/>
      <c r="BN25" s="88"/>
      <c r="BO25" s="88"/>
      <c r="BP25" s="88"/>
      <c r="BQ25" s="88"/>
      <c r="BR25" s="166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</row>
    <row r="26" spans="1:101" s="3" customFormat="1" ht="10.5" x14ac:dyDescent="0.25">
      <c r="A26" s="145"/>
      <c r="B26" s="79"/>
      <c r="C26" s="79"/>
      <c r="D26" s="80"/>
      <c r="E26" s="86"/>
      <c r="F26" s="88"/>
      <c r="G26" s="88"/>
      <c r="H26" s="88"/>
      <c r="I26" s="88"/>
      <c r="J26" s="166"/>
      <c r="K26" s="88"/>
      <c r="L26" s="88"/>
      <c r="M26" s="88"/>
      <c r="N26" s="88"/>
      <c r="O26" s="88"/>
      <c r="P26" s="88"/>
      <c r="Q26" s="88"/>
      <c r="R26" s="166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166"/>
      <c r="AZ26" s="88"/>
      <c r="BA26" s="88"/>
      <c r="BB26" s="88"/>
      <c r="BC26" s="88"/>
      <c r="BD26" s="88"/>
      <c r="BE26" s="88"/>
      <c r="BF26" s="88"/>
      <c r="BG26" s="88"/>
      <c r="BH26" s="88"/>
      <c r="BI26" s="166"/>
      <c r="BJ26" s="88"/>
      <c r="BK26" s="88"/>
      <c r="BL26" s="88"/>
      <c r="BM26" s="88"/>
      <c r="BN26" s="88"/>
      <c r="BO26" s="88"/>
      <c r="BP26" s="88"/>
      <c r="BQ26" s="88"/>
      <c r="BR26" s="166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</row>
    <row r="27" spans="1:101" s="3" customFormat="1" ht="10.5" x14ac:dyDescent="0.25">
      <c r="A27" s="145"/>
      <c r="B27" s="79"/>
      <c r="C27" s="79"/>
      <c r="D27" s="80"/>
      <c r="E27" s="86"/>
      <c r="F27" s="88"/>
      <c r="G27" s="88"/>
      <c r="H27" s="89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9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9"/>
      <c r="BI27" s="88"/>
      <c r="BJ27" s="88"/>
      <c r="BK27" s="88"/>
      <c r="BL27" s="88"/>
      <c r="BM27" s="88"/>
      <c r="BN27" s="89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</row>
    <row r="28" spans="1:101" s="3" customFormat="1" ht="10.5" x14ac:dyDescent="0.25">
      <c r="A28" s="145"/>
      <c r="B28" s="79"/>
      <c r="C28" s="79"/>
      <c r="D28" s="80"/>
      <c r="E28" s="86"/>
      <c r="F28" s="88"/>
      <c r="G28" s="88"/>
      <c r="H28" s="89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9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9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9"/>
      <c r="BI28" s="88"/>
      <c r="BJ28" s="88"/>
      <c r="BK28" s="88"/>
      <c r="BL28" s="88"/>
      <c r="BM28" s="88"/>
      <c r="BN28" s="89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</row>
    <row r="29" spans="1:101" s="3" customFormat="1" ht="10.5" x14ac:dyDescent="0.25">
      <c r="A29" s="145"/>
      <c r="B29" s="79"/>
      <c r="C29" s="79"/>
      <c r="D29" s="80"/>
      <c r="E29" s="86"/>
      <c r="F29" s="88"/>
      <c r="G29" s="88"/>
      <c r="H29" s="89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9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9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9"/>
      <c r="BI29" s="88"/>
      <c r="BJ29" s="88"/>
      <c r="BK29" s="88"/>
      <c r="BL29" s="88"/>
      <c r="BM29" s="88"/>
      <c r="BN29" s="89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</row>
    <row r="30" spans="1:101" s="3" customFormat="1" ht="10.5" x14ac:dyDescent="0.25">
      <c r="A30" s="145"/>
      <c r="B30" s="79"/>
      <c r="C30" s="79"/>
      <c r="D30" s="80"/>
      <c r="E30" s="86"/>
      <c r="F30" s="88"/>
      <c r="G30" s="88"/>
      <c r="H30" s="89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9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9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9"/>
      <c r="BI30" s="88"/>
      <c r="BJ30" s="88"/>
      <c r="BK30" s="88"/>
      <c r="BL30" s="88"/>
      <c r="BM30" s="88"/>
      <c r="BN30" s="89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</row>
    <row r="31" spans="1:101" s="3" customFormat="1" ht="10.5" x14ac:dyDescent="0.25">
      <c r="A31" s="145"/>
      <c r="B31" s="79"/>
      <c r="C31" s="79"/>
      <c r="D31" s="80"/>
      <c r="E31" s="86"/>
      <c r="F31" s="88"/>
      <c r="G31" s="88"/>
      <c r="H31" s="89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9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9"/>
      <c r="BI31" s="88"/>
      <c r="BJ31" s="88"/>
      <c r="BK31" s="88"/>
      <c r="BL31" s="88"/>
      <c r="BM31" s="88"/>
      <c r="BN31" s="89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</row>
    <row r="32" spans="1:101" s="3" customFormat="1" ht="10.5" x14ac:dyDescent="0.25">
      <c r="A32" s="145" t="str">
        <f t="shared" si="20"/>
        <v/>
      </c>
      <c r="B32" s="79"/>
      <c r="C32" s="79"/>
      <c r="D32" s="80"/>
      <c r="E32" s="86"/>
      <c r="F32" s="88"/>
      <c r="G32" s="88"/>
      <c r="H32" s="89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9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9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9"/>
      <c r="BI32" s="88"/>
      <c r="BJ32" s="88"/>
      <c r="BK32" s="88"/>
      <c r="BL32" s="88"/>
      <c r="BM32" s="88"/>
      <c r="BN32" s="89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</row>
    <row r="33" spans="1:101" s="3" customFormat="1" ht="10.5" x14ac:dyDescent="0.25">
      <c r="A33" s="145" t="str">
        <f t="shared" si="20"/>
        <v/>
      </c>
      <c r="B33" s="79"/>
      <c r="C33" s="79"/>
      <c r="D33" s="80"/>
      <c r="E33" s="86"/>
      <c r="F33" s="88"/>
      <c r="G33" s="88"/>
      <c r="H33" s="89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9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9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9"/>
      <c r="BI33" s="88"/>
      <c r="BJ33" s="88"/>
      <c r="BK33" s="88"/>
      <c r="BL33" s="88"/>
      <c r="BM33" s="88"/>
      <c r="BN33" s="89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</row>
    <row r="34" spans="1:101" s="3" customFormat="1" ht="10.5" x14ac:dyDescent="0.25">
      <c r="A34" s="145" t="str">
        <f t="shared" si="20"/>
        <v/>
      </c>
      <c r="B34" s="79"/>
      <c r="C34" s="79"/>
      <c r="D34" s="80"/>
      <c r="E34" s="86"/>
      <c r="F34" s="88"/>
      <c r="G34" s="88"/>
      <c r="H34" s="89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9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9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9"/>
      <c r="BI34" s="88"/>
      <c r="BJ34" s="88"/>
      <c r="BK34" s="88"/>
      <c r="BL34" s="88"/>
      <c r="BM34" s="88"/>
      <c r="BN34" s="89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</row>
    <row r="35" spans="1:101" s="3" customFormat="1" ht="10.5" x14ac:dyDescent="0.25">
      <c r="A35" s="145" t="str">
        <f t="shared" si="20"/>
        <v/>
      </c>
      <c r="B35" s="79"/>
      <c r="C35" s="79"/>
      <c r="D35" s="80"/>
      <c r="E35" s="86"/>
      <c r="F35" s="88"/>
      <c r="G35" s="88"/>
      <c r="H35" s="89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9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9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9"/>
      <c r="BI35" s="88"/>
      <c r="BJ35" s="88"/>
      <c r="BK35" s="88"/>
      <c r="BL35" s="88"/>
      <c r="BM35" s="88"/>
      <c r="BN35" s="89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</row>
    <row r="36" spans="1:101" s="3" customFormat="1" ht="10.5" x14ac:dyDescent="0.25">
      <c r="A36" s="145" t="str">
        <f t="shared" si="20"/>
        <v/>
      </c>
      <c r="B36" s="79"/>
      <c r="C36" s="79"/>
      <c r="D36" s="80"/>
      <c r="E36" s="86"/>
      <c r="F36" s="88"/>
      <c r="G36" s="88"/>
      <c r="H36" s="89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9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9"/>
      <c r="BI36" s="88"/>
      <c r="BJ36" s="88"/>
      <c r="BK36" s="88"/>
      <c r="BL36" s="88"/>
      <c r="BM36" s="88"/>
      <c r="BN36" s="89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</row>
    <row r="37" spans="1:101" s="3" customFormat="1" ht="10.5" x14ac:dyDescent="0.25">
      <c r="A37" s="145" t="str">
        <f t="shared" si="20"/>
        <v/>
      </c>
      <c r="B37" s="79"/>
      <c r="C37" s="79"/>
      <c r="D37" s="80"/>
      <c r="E37" s="86"/>
      <c r="F37" s="88"/>
      <c r="G37" s="88"/>
      <c r="H37" s="89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9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9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9"/>
      <c r="BI37" s="88"/>
      <c r="BJ37" s="88"/>
      <c r="BK37" s="88"/>
      <c r="BL37" s="88"/>
      <c r="BM37" s="88"/>
      <c r="BN37" s="89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</row>
    <row r="38" spans="1:101" s="3" customFormat="1" ht="10.5" x14ac:dyDescent="0.25">
      <c r="A38" s="145" t="str">
        <f t="shared" si="20"/>
        <v/>
      </c>
      <c r="B38" s="79"/>
      <c r="C38" s="79"/>
      <c r="D38" s="80"/>
      <c r="E38" s="86"/>
      <c r="F38" s="88"/>
      <c r="G38" s="88"/>
      <c r="H38" s="89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9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9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9"/>
      <c r="BI38" s="88"/>
      <c r="BJ38" s="88"/>
      <c r="BK38" s="88"/>
      <c r="BL38" s="88"/>
      <c r="BM38" s="88"/>
      <c r="BN38" s="89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</row>
    <row r="39" spans="1:101" s="3" customFormat="1" ht="10.5" x14ac:dyDescent="0.25">
      <c r="A39" s="145" t="str">
        <f t="shared" si="20"/>
        <v/>
      </c>
      <c r="B39" s="79"/>
      <c r="C39" s="79"/>
      <c r="D39" s="80"/>
      <c r="E39" s="86"/>
      <c r="F39" s="88"/>
      <c r="G39" s="88"/>
      <c r="H39" s="89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9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9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9"/>
      <c r="BI39" s="88"/>
      <c r="BJ39" s="88"/>
      <c r="BK39" s="88"/>
      <c r="BL39" s="88"/>
      <c r="BM39" s="88"/>
      <c r="BN39" s="89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</row>
    <row r="40" spans="1:101" s="3" customFormat="1" ht="10.5" x14ac:dyDescent="0.25">
      <c r="A40" s="145" t="str">
        <f t="shared" si="20"/>
        <v/>
      </c>
      <c r="B40" s="79"/>
      <c r="C40" s="79"/>
      <c r="D40" s="80"/>
      <c r="E40" s="86"/>
      <c r="F40" s="88"/>
      <c r="G40" s="88"/>
      <c r="H40" s="89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9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9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9"/>
      <c r="BI40" s="88"/>
      <c r="BJ40" s="88"/>
      <c r="BK40" s="88"/>
      <c r="BL40" s="88"/>
      <c r="BM40" s="88"/>
      <c r="BN40" s="89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</row>
    <row r="41" spans="1:101" s="3" customFormat="1" ht="10.5" x14ac:dyDescent="0.25">
      <c r="A41" s="145" t="str">
        <f t="shared" si="20"/>
        <v/>
      </c>
      <c r="B41" s="79"/>
      <c r="C41" s="79"/>
      <c r="D41" s="80"/>
      <c r="E41" s="86"/>
      <c r="F41" s="88"/>
      <c r="G41" s="88"/>
      <c r="H41" s="89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9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9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9"/>
      <c r="BI41" s="88"/>
      <c r="BJ41" s="88"/>
      <c r="BK41" s="88"/>
      <c r="BL41" s="88"/>
      <c r="BM41" s="88"/>
      <c r="BN41" s="89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</row>
    <row r="42" spans="1:101" s="3" customFormat="1" ht="10.5" x14ac:dyDescent="0.25">
      <c r="A42" s="145" t="str">
        <f t="shared" si="20"/>
        <v/>
      </c>
      <c r="B42" s="79"/>
      <c r="C42" s="79"/>
      <c r="D42" s="80"/>
      <c r="E42" s="86"/>
      <c r="F42" s="88"/>
      <c r="G42" s="88"/>
      <c r="H42" s="89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9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9"/>
      <c r="BI42" s="88"/>
      <c r="BJ42" s="88"/>
      <c r="BK42" s="88"/>
      <c r="BL42" s="88"/>
      <c r="BM42" s="88"/>
      <c r="BN42" s="89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</row>
    <row r="43" spans="1:101" s="3" customFormat="1" ht="10.5" x14ac:dyDescent="0.25">
      <c r="A43" s="145" t="str">
        <f t="shared" si="20"/>
        <v/>
      </c>
      <c r="B43" s="79"/>
      <c r="C43" s="79"/>
      <c r="D43" s="80"/>
      <c r="E43" s="86"/>
      <c r="F43" s="88"/>
      <c r="G43" s="88"/>
      <c r="H43" s="89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9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9"/>
      <c r="BI43" s="88"/>
      <c r="BJ43" s="88"/>
      <c r="BK43" s="88"/>
      <c r="BL43" s="88"/>
      <c r="BM43" s="88"/>
      <c r="BN43" s="89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</row>
    <row r="44" spans="1:101" s="3" customFormat="1" ht="10.5" x14ac:dyDescent="0.25">
      <c r="A44" s="145" t="str">
        <f t="shared" si="20"/>
        <v/>
      </c>
      <c r="B44" s="79"/>
      <c r="C44" s="79"/>
      <c r="D44" s="80"/>
      <c r="E44" s="86"/>
      <c r="F44" s="88"/>
      <c r="G44" s="88"/>
      <c r="H44" s="89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9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9"/>
      <c r="BI44" s="88"/>
      <c r="BJ44" s="88"/>
      <c r="BK44" s="88"/>
      <c r="BL44" s="88"/>
      <c r="BM44" s="88"/>
      <c r="BN44" s="89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</row>
    <row r="45" spans="1:101" s="3" customFormat="1" ht="10.5" x14ac:dyDescent="0.25">
      <c r="A45" s="145" t="str">
        <f t="shared" si="20"/>
        <v/>
      </c>
      <c r="B45" s="79"/>
      <c r="C45" s="79"/>
      <c r="D45" s="80"/>
      <c r="E45" s="86"/>
      <c r="F45" s="88"/>
      <c r="G45" s="88"/>
      <c r="H45" s="89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9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9"/>
      <c r="BI45" s="88"/>
      <c r="BJ45" s="88"/>
      <c r="BK45" s="88"/>
      <c r="BL45" s="88"/>
      <c r="BM45" s="88"/>
      <c r="BN45" s="89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</row>
    <row r="46" spans="1:101" s="3" customFormat="1" ht="10.5" x14ac:dyDescent="0.25">
      <c r="A46" s="145" t="str">
        <f t="shared" si="20"/>
        <v/>
      </c>
      <c r="B46" s="79"/>
      <c r="C46" s="79"/>
      <c r="D46" s="80"/>
      <c r="E46" s="86"/>
      <c r="F46" s="88"/>
      <c r="G46" s="88"/>
      <c r="H46" s="89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9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9"/>
      <c r="BI46" s="88"/>
      <c r="BJ46" s="88"/>
      <c r="BK46" s="88"/>
      <c r="BL46" s="88"/>
      <c r="BM46" s="88"/>
      <c r="BN46" s="89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</row>
    <row r="47" spans="1:101" s="3" customFormat="1" ht="10.5" x14ac:dyDescent="0.25">
      <c r="A47" s="145" t="str">
        <f t="shared" si="20"/>
        <v/>
      </c>
      <c r="B47" s="79"/>
      <c r="C47" s="79"/>
      <c r="D47" s="80"/>
      <c r="E47" s="86"/>
      <c r="F47" s="88"/>
      <c r="G47" s="88"/>
      <c r="H47" s="89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9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9"/>
      <c r="BI47" s="88"/>
      <c r="BJ47" s="88"/>
      <c r="BK47" s="88"/>
      <c r="BL47" s="88"/>
      <c r="BM47" s="88"/>
      <c r="BN47" s="89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</row>
    <row r="48" spans="1:101" s="3" customFormat="1" ht="10.5" x14ac:dyDescent="0.25">
      <c r="A48" s="145" t="str">
        <f t="shared" si="20"/>
        <v/>
      </c>
      <c r="B48" s="79"/>
      <c r="C48" s="79"/>
      <c r="D48" s="80"/>
      <c r="E48" s="86"/>
      <c r="F48" s="88"/>
      <c r="G48" s="88"/>
      <c r="H48" s="89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9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9"/>
      <c r="BI48" s="88"/>
      <c r="BJ48" s="88"/>
      <c r="BK48" s="88"/>
      <c r="BL48" s="88"/>
      <c r="BM48" s="88"/>
      <c r="BN48" s="89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</row>
    <row r="49" spans="1:101" s="3" customFormat="1" ht="10.5" x14ac:dyDescent="0.25">
      <c r="A49" s="145" t="str">
        <f t="shared" si="20"/>
        <v/>
      </c>
      <c r="B49" s="79"/>
      <c r="C49" s="79"/>
      <c r="D49" s="80"/>
      <c r="E49" s="86"/>
      <c r="F49" s="88"/>
      <c r="G49" s="88"/>
      <c r="H49" s="89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9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9"/>
      <c r="BI49" s="88"/>
      <c r="BJ49" s="88"/>
      <c r="BK49" s="88"/>
      <c r="BL49" s="88"/>
      <c r="BM49" s="88"/>
      <c r="BN49" s="89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</row>
    <row r="50" spans="1:101" s="3" customFormat="1" ht="10.5" x14ac:dyDescent="0.25">
      <c r="A50" s="145" t="str">
        <f t="shared" si="20"/>
        <v/>
      </c>
      <c r="B50" s="79"/>
      <c r="C50" s="79"/>
      <c r="D50" s="80"/>
      <c r="E50" s="86"/>
      <c r="F50" s="88"/>
      <c r="G50" s="88"/>
      <c r="H50" s="89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9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9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9"/>
      <c r="BI50" s="88"/>
      <c r="BJ50" s="88"/>
      <c r="BK50" s="88"/>
      <c r="BL50" s="88"/>
      <c r="BM50" s="88"/>
      <c r="BN50" s="89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</row>
    <row r="51" spans="1:101" s="3" customFormat="1" ht="10.5" x14ac:dyDescent="0.25">
      <c r="A51" s="145" t="str">
        <f t="shared" si="20"/>
        <v/>
      </c>
      <c r="B51" s="79"/>
      <c r="C51" s="79"/>
      <c r="D51" s="80"/>
      <c r="E51" s="86"/>
      <c r="F51" s="88"/>
      <c r="G51" s="88"/>
      <c r="H51" s="89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9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9"/>
      <c r="BI51" s="88"/>
      <c r="BJ51" s="88"/>
      <c r="BK51" s="88"/>
      <c r="BL51" s="88"/>
      <c r="BM51" s="88"/>
      <c r="BN51" s="89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</row>
    <row r="52" spans="1:101" s="3" customFormat="1" ht="10.5" x14ac:dyDescent="0.25">
      <c r="A52" s="145" t="str">
        <f t="shared" si="20"/>
        <v/>
      </c>
      <c r="B52" s="79"/>
      <c r="C52" s="79"/>
      <c r="D52" s="80"/>
      <c r="E52" s="86"/>
      <c r="F52" s="88"/>
      <c r="G52" s="88"/>
      <c r="H52" s="89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9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9"/>
      <c r="BI52" s="88"/>
      <c r="BJ52" s="88"/>
      <c r="BK52" s="88"/>
      <c r="BL52" s="88"/>
      <c r="BM52" s="88"/>
      <c r="BN52" s="89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</row>
    <row r="53" spans="1:101" s="3" customFormat="1" ht="10.5" x14ac:dyDescent="0.25">
      <c r="A53" s="145" t="str">
        <f t="shared" si="20"/>
        <v/>
      </c>
      <c r="B53" s="79"/>
      <c r="C53" s="79"/>
      <c r="D53" s="80"/>
      <c r="E53" s="86"/>
      <c r="F53" s="88"/>
      <c r="G53" s="88"/>
      <c r="H53" s="89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9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9"/>
      <c r="BI53" s="88"/>
      <c r="BJ53" s="88"/>
      <c r="BK53" s="88"/>
      <c r="BL53" s="88"/>
      <c r="BM53" s="88"/>
      <c r="BN53" s="89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</row>
    <row r="54" spans="1:101" s="3" customFormat="1" ht="10.5" x14ac:dyDescent="0.25">
      <c r="A54" s="145" t="str">
        <f t="shared" si="20"/>
        <v/>
      </c>
      <c r="B54" s="79"/>
      <c r="C54" s="79"/>
      <c r="D54" s="80"/>
      <c r="E54" s="86"/>
      <c r="F54" s="88"/>
      <c r="G54" s="88"/>
      <c r="H54" s="89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9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9"/>
      <c r="BI54" s="88"/>
      <c r="BJ54" s="88"/>
      <c r="BK54" s="88"/>
      <c r="BL54" s="88"/>
      <c r="BM54" s="88"/>
      <c r="BN54" s="89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</row>
    <row r="55" spans="1:101" s="3" customFormat="1" ht="10.5" x14ac:dyDescent="0.25">
      <c r="A55" s="145" t="str">
        <f t="shared" si="20"/>
        <v/>
      </c>
      <c r="B55" s="79"/>
      <c r="C55" s="79"/>
      <c r="D55" s="80"/>
      <c r="E55" s="86"/>
      <c r="F55" s="88"/>
      <c r="G55" s="88"/>
      <c r="H55" s="89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9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9"/>
      <c r="BI55" s="88"/>
      <c r="BJ55" s="88"/>
      <c r="BK55" s="88"/>
      <c r="BL55" s="88"/>
      <c r="BM55" s="88"/>
      <c r="BN55" s="89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</row>
    <row r="56" spans="1:101" s="3" customFormat="1" ht="10.5" x14ac:dyDescent="0.25">
      <c r="A56" s="145" t="str">
        <f t="shared" si="20"/>
        <v/>
      </c>
      <c r="B56" s="79"/>
      <c r="C56" s="79"/>
      <c r="D56" s="80"/>
      <c r="E56" s="86"/>
      <c r="F56" s="88"/>
      <c r="G56" s="88"/>
      <c r="H56" s="89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9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9"/>
      <c r="BI56" s="88"/>
      <c r="BJ56" s="88"/>
      <c r="BK56" s="88"/>
      <c r="BL56" s="88"/>
      <c r="BM56" s="88"/>
      <c r="BN56" s="89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</row>
    <row r="57" spans="1:101" s="3" customFormat="1" ht="10.5" x14ac:dyDescent="0.25">
      <c r="A57" s="145" t="str">
        <f t="shared" si="20"/>
        <v/>
      </c>
      <c r="B57" s="79"/>
      <c r="C57" s="79"/>
      <c r="D57" s="80"/>
      <c r="E57" s="86"/>
      <c r="F57" s="88"/>
      <c r="G57" s="88"/>
      <c r="H57" s="89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9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9"/>
      <c r="BI57" s="88"/>
      <c r="BJ57" s="88"/>
      <c r="BK57" s="88"/>
      <c r="BL57" s="88"/>
      <c r="BM57" s="88"/>
      <c r="BN57" s="89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</row>
    <row r="58" spans="1:101" s="3" customFormat="1" ht="10.5" x14ac:dyDescent="0.25">
      <c r="A58" s="145" t="str">
        <f t="shared" si="20"/>
        <v/>
      </c>
      <c r="B58" s="79"/>
      <c r="C58" s="79"/>
      <c r="D58" s="80"/>
      <c r="E58" s="86"/>
      <c r="F58" s="88"/>
      <c r="G58" s="88"/>
      <c r="H58" s="89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9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9"/>
      <c r="BI58" s="88"/>
      <c r="BJ58" s="88"/>
      <c r="BK58" s="88"/>
      <c r="BL58" s="88"/>
      <c r="BM58" s="88"/>
      <c r="BN58" s="89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</row>
    <row r="59" spans="1:101" s="3" customFormat="1" ht="10.5" x14ac:dyDescent="0.25">
      <c r="A59" s="145" t="str">
        <f t="shared" si="20"/>
        <v/>
      </c>
      <c r="B59" s="79"/>
      <c r="C59" s="79"/>
      <c r="D59" s="80"/>
      <c r="E59" s="86"/>
      <c r="F59" s="88"/>
      <c r="G59" s="88"/>
      <c r="H59" s="89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9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9"/>
      <c r="BI59" s="88"/>
      <c r="BJ59" s="88"/>
      <c r="BK59" s="88"/>
      <c r="BL59" s="88"/>
      <c r="BM59" s="88"/>
      <c r="BN59" s="89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</row>
    <row r="60" spans="1:101" s="3" customFormat="1" ht="10.5" x14ac:dyDescent="0.25">
      <c r="A60" s="145" t="str">
        <f t="shared" si="20"/>
        <v/>
      </c>
      <c r="B60" s="79"/>
      <c r="C60" s="79"/>
      <c r="D60" s="80"/>
      <c r="E60" s="86"/>
      <c r="F60" s="88"/>
      <c r="G60" s="88"/>
      <c r="H60" s="89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9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9"/>
      <c r="BI60" s="88"/>
      <c r="BJ60" s="88"/>
      <c r="BK60" s="88"/>
      <c r="BL60" s="88"/>
      <c r="BM60" s="88"/>
      <c r="BN60" s="89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</row>
    <row r="61" spans="1:101" s="3" customFormat="1" ht="10.5" x14ac:dyDescent="0.25">
      <c r="A61" s="145" t="str">
        <f t="shared" si="20"/>
        <v/>
      </c>
      <c r="B61" s="79"/>
      <c r="C61" s="79"/>
      <c r="D61" s="80"/>
      <c r="E61" s="86"/>
      <c r="F61" s="88"/>
      <c r="G61" s="88"/>
      <c r="H61" s="89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9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9"/>
      <c r="BI61" s="88"/>
      <c r="BJ61" s="88"/>
      <c r="BK61" s="88"/>
      <c r="BL61" s="88"/>
      <c r="BM61" s="88"/>
      <c r="BN61" s="89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</row>
    <row r="62" spans="1:101" s="3" customFormat="1" ht="10.5" x14ac:dyDescent="0.25">
      <c r="A62" s="145" t="str">
        <f t="shared" si="20"/>
        <v/>
      </c>
      <c r="B62" s="79"/>
      <c r="C62" s="79"/>
      <c r="D62" s="80"/>
      <c r="E62" s="86"/>
      <c r="F62" s="88"/>
      <c r="G62" s="88"/>
      <c r="H62" s="89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9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9"/>
      <c r="BI62" s="88"/>
      <c r="BJ62" s="88"/>
      <c r="BK62" s="88"/>
      <c r="BL62" s="88"/>
      <c r="BM62" s="88"/>
      <c r="BN62" s="89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</row>
    <row r="63" spans="1:101" s="3" customFormat="1" ht="10.5" x14ac:dyDescent="0.25">
      <c r="A63" s="145" t="str">
        <f t="shared" si="20"/>
        <v/>
      </c>
      <c r="B63" s="79"/>
      <c r="C63" s="79"/>
      <c r="D63" s="80"/>
      <c r="E63" s="86"/>
      <c r="F63" s="88"/>
      <c r="G63" s="88"/>
      <c r="H63" s="89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9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9"/>
      <c r="BI63" s="88"/>
      <c r="BJ63" s="88"/>
      <c r="BK63" s="88"/>
      <c r="BL63" s="88"/>
      <c r="BM63" s="88"/>
      <c r="BN63" s="89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</row>
    <row r="64" spans="1:101" s="3" customFormat="1" ht="10.5" x14ac:dyDescent="0.25">
      <c r="A64" s="145" t="str">
        <f t="shared" si="20"/>
        <v/>
      </c>
      <c r="B64" s="79"/>
      <c r="C64" s="79"/>
      <c r="D64" s="80"/>
      <c r="E64" s="86"/>
      <c r="F64" s="88"/>
      <c r="G64" s="88"/>
      <c r="H64" s="89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9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9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9"/>
      <c r="BI64" s="88"/>
      <c r="BJ64" s="88"/>
      <c r="BK64" s="88"/>
      <c r="BL64" s="88"/>
      <c r="BM64" s="88"/>
      <c r="BN64" s="89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</row>
    <row r="65" spans="1:101" s="3" customFormat="1" ht="10.5" x14ac:dyDescent="0.25">
      <c r="A65" s="145" t="str">
        <f t="shared" si="20"/>
        <v/>
      </c>
      <c r="B65" s="79"/>
      <c r="C65" s="79"/>
      <c r="D65" s="80"/>
      <c r="E65" s="86"/>
      <c r="F65" s="88"/>
      <c r="G65" s="88"/>
      <c r="H65" s="89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9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9"/>
      <c r="BI65" s="88"/>
      <c r="BJ65" s="88"/>
      <c r="BK65" s="88"/>
      <c r="BL65" s="88"/>
      <c r="BM65" s="88"/>
      <c r="BN65" s="89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</row>
    <row r="66" spans="1:101" s="3" customFormat="1" ht="10.5" x14ac:dyDescent="0.25">
      <c r="A66" s="145" t="str">
        <f t="shared" si="20"/>
        <v/>
      </c>
      <c r="B66" s="79"/>
      <c r="C66" s="79"/>
      <c r="D66" s="80"/>
      <c r="E66" s="86"/>
      <c r="F66" s="88"/>
      <c r="G66" s="88"/>
      <c r="H66" s="89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9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9"/>
      <c r="BI66" s="88"/>
      <c r="BJ66" s="88"/>
      <c r="BK66" s="88"/>
      <c r="BL66" s="88"/>
      <c r="BM66" s="88"/>
      <c r="BN66" s="89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</row>
    <row r="67" spans="1:101" s="3" customFormat="1" ht="10.5" x14ac:dyDescent="0.25">
      <c r="A67" s="145" t="str">
        <f t="shared" si="20"/>
        <v/>
      </c>
      <c r="B67" s="79"/>
      <c r="C67" s="79"/>
      <c r="D67" s="80"/>
      <c r="E67" s="86"/>
      <c r="F67" s="88"/>
      <c r="G67" s="88"/>
      <c r="H67" s="89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9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9"/>
      <c r="BI67" s="88"/>
      <c r="BJ67" s="88"/>
      <c r="BK67" s="88"/>
      <c r="BL67" s="88"/>
      <c r="BM67" s="88"/>
      <c r="BN67" s="89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</row>
    <row r="68" spans="1:101" s="3" customFormat="1" ht="10.5" x14ac:dyDescent="0.25">
      <c r="A68" s="145" t="str">
        <f t="shared" si="20"/>
        <v/>
      </c>
      <c r="B68" s="79"/>
      <c r="C68" s="79"/>
      <c r="D68" s="80"/>
      <c r="E68" s="86"/>
      <c r="F68" s="88"/>
      <c r="G68" s="88"/>
      <c r="H68" s="89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9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9"/>
      <c r="BI68" s="88"/>
      <c r="BJ68" s="88"/>
      <c r="BK68" s="88"/>
      <c r="BL68" s="88"/>
      <c r="BM68" s="88"/>
      <c r="BN68" s="89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</row>
    <row r="69" spans="1:101" s="3" customFormat="1" ht="10.5" x14ac:dyDescent="0.25">
      <c r="A69" s="145" t="str">
        <f t="shared" si="20"/>
        <v/>
      </c>
      <c r="B69" s="79"/>
      <c r="C69" s="79"/>
      <c r="D69" s="80"/>
      <c r="E69" s="86"/>
      <c r="F69" s="88"/>
      <c r="G69" s="88"/>
      <c r="H69" s="89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9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9"/>
      <c r="BI69" s="88"/>
      <c r="BJ69" s="88"/>
      <c r="BK69" s="88"/>
      <c r="BL69" s="88"/>
      <c r="BM69" s="88"/>
      <c r="BN69" s="89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</row>
    <row r="70" spans="1:101" s="3" customFormat="1" ht="10.5" x14ac:dyDescent="0.25">
      <c r="A70" s="145" t="str">
        <f t="shared" si="20"/>
        <v/>
      </c>
      <c r="B70" s="79"/>
      <c r="C70" s="79"/>
      <c r="D70" s="80"/>
      <c r="E70" s="86"/>
      <c r="F70" s="88"/>
      <c r="G70" s="88"/>
      <c r="H70" s="89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9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9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9"/>
      <c r="BI70" s="88"/>
      <c r="BJ70" s="88"/>
      <c r="BK70" s="88"/>
      <c r="BL70" s="88"/>
      <c r="BM70" s="88"/>
      <c r="BN70" s="89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</row>
    <row r="71" spans="1:101" x14ac:dyDescent="0.25">
      <c r="A71" s="145" t="str">
        <f t="shared" si="20"/>
        <v/>
      </c>
      <c r="B71" s="79"/>
      <c r="C71" s="79"/>
      <c r="D71" s="80"/>
      <c r="E71" s="86"/>
      <c r="F71" s="88"/>
      <c r="G71" s="88"/>
      <c r="H71" s="89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9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9"/>
      <c r="BI71" s="88"/>
      <c r="BJ71" s="88"/>
      <c r="BK71" s="88"/>
      <c r="BL71" s="88"/>
      <c r="BM71" s="88"/>
      <c r="BN71" s="89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</row>
    <row r="72" spans="1:101" x14ac:dyDescent="0.25">
      <c r="A72" s="145" t="str">
        <f t="shared" si="20"/>
        <v/>
      </c>
      <c r="B72" s="79"/>
      <c r="C72" s="79"/>
      <c r="D72" s="80"/>
      <c r="E72" s="86"/>
      <c r="F72" s="88"/>
      <c r="G72" s="88"/>
      <c r="H72" s="89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9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9"/>
      <c r="BI72" s="88"/>
      <c r="BJ72" s="88"/>
      <c r="BK72" s="88"/>
      <c r="BL72" s="88"/>
      <c r="BM72" s="88"/>
      <c r="BN72" s="89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</row>
    <row r="73" spans="1:101" x14ac:dyDescent="0.25">
      <c r="A73" s="145" t="str">
        <f t="shared" si="20"/>
        <v/>
      </c>
      <c r="B73" s="79"/>
      <c r="C73" s="79"/>
      <c r="D73" s="80"/>
      <c r="E73" s="86"/>
      <c r="F73" s="88"/>
      <c r="G73" s="88"/>
      <c r="H73" s="89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9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9"/>
      <c r="BI73" s="88"/>
      <c r="BJ73" s="88"/>
      <c r="BK73" s="88"/>
      <c r="BL73" s="88"/>
      <c r="BM73" s="88"/>
      <c r="BN73" s="89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</row>
    <row r="74" spans="1:101" x14ac:dyDescent="0.25">
      <c r="A74" s="145" t="str">
        <f t="shared" ref="A74:A108" si="30">IF(D74="","",D74)</f>
        <v/>
      </c>
      <c r="B74" s="79"/>
      <c r="C74" s="79"/>
      <c r="D74" s="80"/>
      <c r="E74" s="86"/>
      <c r="F74" s="88"/>
      <c r="G74" s="88"/>
      <c r="H74" s="89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9"/>
      <c r="BI74" s="88"/>
      <c r="BJ74" s="88"/>
      <c r="BK74" s="88"/>
      <c r="BL74" s="88"/>
      <c r="BM74" s="88"/>
      <c r="BN74" s="89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</row>
    <row r="75" spans="1:101" x14ac:dyDescent="0.25">
      <c r="A75" s="145" t="str">
        <f t="shared" si="30"/>
        <v/>
      </c>
      <c r="B75" s="79"/>
      <c r="C75" s="79"/>
      <c r="D75" s="80"/>
      <c r="E75" s="86"/>
      <c r="F75" s="88"/>
      <c r="G75" s="88"/>
      <c r="H75" s="89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9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9"/>
      <c r="BI75" s="88"/>
      <c r="BJ75" s="88"/>
      <c r="BK75" s="88"/>
      <c r="BL75" s="88"/>
      <c r="BM75" s="88"/>
      <c r="BN75" s="89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</row>
    <row r="76" spans="1:101" x14ac:dyDescent="0.25">
      <c r="A76" s="145" t="str">
        <f t="shared" si="30"/>
        <v/>
      </c>
      <c r="B76" s="79"/>
      <c r="C76" s="79"/>
      <c r="D76" s="80"/>
      <c r="E76" s="86"/>
      <c r="F76" s="88"/>
      <c r="G76" s="88"/>
      <c r="H76" s="89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9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9"/>
      <c r="BI76" s="88"/>
      <c r="BJ76" s="88"/>
      <c r="BK76" s="88"/>
      <c r="BL76" s="88"/>
      <c r="BM76" s="88"/>
      <c r="BN76" s="89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</row>
    <row r="77" spans="1:101" x14ac:dyDescent="0.25">
      <c r="A77" s="145" t="str">
        <f t="shared" si="30"/>
        <v/>
      </c>
      <c r="B77" s="79"/>
      <c r="C77" s="79"/>
      <c r="D77" s="80"/>
      <c r="E77" s="86"/>
      <c r="F77" s="88"/>
      <c r="G77" s="88"/>
      <c r="H77" s="89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9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9"/>
      <c r="BI77" s="88"/>
      <c r="BJ77" s="88"/>
      <c r="BK77" s="88"/>
      <c r="BL77" s="88"/>
      <c r="BM77" s="88"/>
      <c r="BN77" s="89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</row>
    <row r="78" spans="1:101" x14ac:dyDescent="0.25">
      <c r="A78" s="145" t="str">
        <f t="shared" si="30"/>
        <v/>
      </c>
      <c r="B78" s="79"/>
      <c r="C78" s="79"/>
      <c r="D78" s="80"/>
      <c r="E78" s="86"/>
      <c r="F78" s="88"/>
      <c r="G78" s="88"/>
      <c r="H78" s="89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9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9"/>
      <c r="BI78" s="88"/>
      <c r="BJ78" s="88"/>
      <c r="BK78" s="88"/>
      <c r="BL78" s="88"/>
      <c r="BM78" s="88"/>
      <c r="BN78" s="89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</row>
    <row r="79" spans="1:101" x14ac:dyDescent="0.25">
      <c r="A79" s="145" t="str">
        <f t="shared" si="30"/>
        <v/>
      </c>
      <c r="B79" s="79"/>
      <c r="C79" s="79"/>
      <c r="D79" s="80"/>
      <c r="E79" s="86"/>
      <c r="F79" s="88"/>
      <c r="G79" s="88"/>
      <c r="H79" s="89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9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9"/>
      <c r="BI79" s="88"/>
      <c r="BJ79" s="88"/>
      <c r="BK79" s="88"/>
      <c r="BL79" s="88"/>
      <c r="BM79" s="88"/>
      <c r="BN79" s="89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</row>
    <row r="80" spans="1:101" x14ac:dyDescent="0.25">
      <c r="A80" s="145" t="str">
        <f t="shared" si="30"/>
        <v/>
      </c>
      <c r="B80" s="79"/>
      <c r="C80" s="79"/>
      <c r="D80" s="80"/>
      <c r="E80" s="86"/>
      <c r="F80" s="88"/>
      <c r="G80" s="88"/>
      <c r="H80" s="89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9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9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9"/>
      <c r="BI80" s="88"/>
      <c r="BJ80" s="88"/>
      <c r="BK80" s="88"/>
      <c r="BL80" s="88"/>
      <c r="BM80" s="88"/>
      <c r="BN80" s="89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</row>
    <row r="81" spans="1:101" x14ac:dyDescent="0.25">
      <c r="A81" s="145" t="str">
        <f t="shared" si="30"/>
        <v/>
      </c>
      <c r="B81" s="79"/>
      <c r="C81" s="79"/>
      <c r="D81" s="80"/>
      <c r="E81" s="86"/>
      <c r="F81" s="88"/>
      <c r="G81" s="88"/>
      <c r="H81" s="89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9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9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9"/>
      <c r="BI81" s="88"/>
      <c r="BJ81" s="88"/>
      <c r="BK81" s="88"/>
      <c r="BL81" s="88"/>
      <c r="BM81" s="88"/>
      <c r="BN81" s="89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</row>
    <row r="82" spans="1:101" x14ac:dyDescent="0.25">
      <c r="A82" s="145" t="str">
        <f t="shared" si="30"/>
        <v/>
      </c>
      <c r="B82" s="79"/>
      <c r="C82" s="79"/>
      <c r="D82" s="80"/>
      <c r="E82" s="86"/>
      <c r="F82" s="88"/>
      <c r="G82" s="88"/>
      <c r="H82" s="89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9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9"/>
      <c r="BI82" s="88"/>
      <c r="BJ82" s="88"/>
      <c r="BK82" s="88"/>
      <c r="BL82" s="88"/>
      <c r="BM82" s="88"/>
      <c r="BN82" s="89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</row>
    <row r="83" spans="1:101" x14ac:dyDescent="0.25">
      <c r="A83" s="145" t="str">
        <f t="shared" si="30"/>
        <v/>
      </c>
      <c r="B83" s="79"/>
      <c r="C83" s="79"/>
      <c r="D83" s="80"/>
      <c r="E83" s="86"/>
      <c r="F83" s="88"/>
      <c r="G83" s="88"/>
      <c r="H83" s="89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9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9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9"/>
      <c r="BI83" s="88"/>
      <c r="BJ83" s="88"/>
      <c r="BK83" s="88"/>
      <c r="BL83" s="88"/>
      <c r="BM83" s="88"/>
      <c r="BN83" s="89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</row>
    <row r="84" spans="1:101" x14ac:dyDescent="0.25">
      <c r="A84" s="145" t="str">
        <f t="shared" si="30"/>
        <v/>
      </c>
      <c r="B84" s="79"/>
      <c r="C84" s="79"/>
      <c r="D84" s="80"/>
      <c r="E84" s="86"/>
      <c r="F84" s="88"/>
      <c r="G84" s="88"/>
      <c r="H84" s="89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9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9"/>
      <c r="BI84" s="88"/>
      <c r="BJ84" s="88"/>
      <c r="BK84" s="88"/>
      <c r="BL84" s="88"/>
      <c r="BM84" s="88"/>
      <c r="BN84" s="89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</row>
    <row r="85" spans="1:101" x14ac:dyDescent="0.25">
      <c r="A85" s="145" t="str">
        <f t="shared" si="30"/>
        <v/>
      </c>
      <c r="B85" s="79"/>
      <c r="C85" s="79"/>
      <c r="D85" s="80"/>
      <c r="E85" s="86"/>
      <c r="F85" s="88"/>
      <c r="G85" s="88"/>
      <c r="H85" s="89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9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9"/>
      <c r="BI85" s="88"/>
      <c r="BJ85" s="88"/>
      <c r="BK85" s="88"/>
      <c r="BL85" s="88"/>
      <c r="BM85" s="88"/>
      <c r="BN85" s="89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</row>
    <row r="86" spans="1:101" x14ac:dyDescent="0.25">
      <c r="A86" s="145" t="str">
        <f t="shared" si="30"/>
        <v/>
      </c>
      <c r="B86" s="79"/>
      <c r="C86" s="79"/>
      <c r="D86" s="80"/>
      <c r="E86" s="86"/>
      <c r="F86" s="88"/>
      <c r="G86" s="88"/>
      <c r="H86" s="89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9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9"/>
      <c r="BI86" s="88"/>
      <c r="BJ86" s="88"/>
      <c r="BK86" s="88"/>
      <c r="BL86" s="88"/>
      <c r="BM86" s="88"/>
      <c r="BN86" s="89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</row>
    <row r="87" spans="1:101" x14ac:dyDescent="0.25">
      <c r="A87" s="145" t="str">
        <f t="shared" si="30"/>
        <v/>
      </c>
      <c r="B87" s="79"/>
      <c r="C87" s="79"/>
      <c r="D87" s="80"/>
      <c r="E87" s="86"/>
      <c r="F87" s="88"/>
      <c r="G87" s="88"/>
      <c r="H87" s="89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9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9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9"/>
      <c r="BI87" s="88"/>
      <c r="BJ87" s="88"/>
      <c r="BK87" s="88"/>
      <c r="BL87" s="88"/>
      <c r="BM87" s="88"/>
      <c r="BN87" s="89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</row>
    <row r="88" spans="1:101" x14ac:dyDescent="0.25">
      <c r="A88" s="145" t="str">
        <f t="shared" si="30"/>
        <v/>
      </c>
      <c r="B88" s="79"/>
      <c r="C88" s="79"/>
      <c r="D88" s="80"/>
      <c r="E88" s="86"/>
      <c r="F88" s="88"/>
      <c r="G88" s="88"/>
      <c r="H88" s="89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9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9"/>
      <c r="BI88" s="88"/>
      <c r="BJ88" s="88"/>
      <c r="BK88" s="88"/>
      <c r="BL88" s="88"/>
      <c r="BM88" s="88"/>
      <c r="BN88" s="89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</row>
    <row r="89" spans="1:101" x14ac:dyDescent="0.25">
      <c r="A89" s="145" t="str">
        <f t="shared" si="30"/>
        <v/>
      </c>
      <c r="B89" s="79"/>
      <c r="C89" s="79"/>
      <c r="D89" s="80"/>
      <c r="E89" s="86"/>
      <c r="F89" s="88"/>
      <c r="G89" s="88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9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9"/>
      <c r="BI89" s="88"/>
      <c r="BJ89" s="88"/>
      <c r="BK89" s="88"/>
      <c r="BL89" s="88"/>
      <c r="BM89" s="88"/>
      <c r="BN89" s="89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</row>
    <row r="90" spans="1:101" x14ac:dyDescent="0.25">
      <c r="A90" s="145" t="str">
        <f t="shared" si="30"/>
        <v/>
      </c>
      <c r="B90" s="79"/>
      <c r="C90" s="79"/>
      <c r="D90" s="80"/>
      <c r="E90" s="86"/>
      <c r="F90" s="88"/>
      <c r="G90" s="88"/>
      <c r="H90" s="89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9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9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9"/>
      <c r="BI90" s="88"/>
      <c r="BJ90" s="88"/>
      <c r="BK90" s="88"/>
      <c r="BL90" s="88"/>
      <c r="BM90" s="88"/>
      <c r="BN90" s="89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</row>
    <row r="91" spans="1:101" x14ac:dyDescent="0.25">
      <c r="A91" s="145" t="str">
        <f t="shared" si="30"/>
        <v/>
      </c>
      <c r="B91" s="79"/>
      <c r="C91" s="79"/>
      <c r="D91" s="80"/>
      <c r="E91" s="86"/>
      <c r="F91" s="88"/>
      <c r="G91" s="88"/>
      <c r="H91" s="89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9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9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9"/>
      <c r="BI91" s="88"/>
      <c r="BJ91" s="88"/>
      <c r="BK91" s="88"/>
      <c r="BL91" s="88"/>
      <c r="BM91" s="88"/>
      <c r="BN91" s="89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</row>
    <row r="92" spans="1:101" x14ac:dyDescent="0.25">
      <c r="A92" s="145" t="str">
        <f t="shared" si="30"/>
        <v/>
      </c>
      <c r="B92" s="79"/>
      <c r="C92" s="79"/>
      <c r="D92" s="80"/>
      <c r="E92" s="86"/>
      <c r="F92" s="88"/>
      <c r="G92" s="88"/>
      <c r="H92" s="89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9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9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9"/>
      <c r="BI92" s="88"/>
      <c r="BJ92" s="88"/>
      <c r="BK92" s="88"/>
      <c r="BL92" s="88"/>
      <c r="BM92" s="88"/>
      <c r="BN92" s="89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</row>
    <row r="93" spans="1:101" x14ac:dyDescent="0.25">
      <c r="A93" s="145" t="str">
        <f t="shared" si="30"/>
        <v/>
      </c>
      <c r="B93" s="79"/>
      <c r="C93" s="79"/>
      <c r="D93" s="80"/>
      <c r="E93" s="86"/>
      <c r="F93" s="88"/>
      <c r="G93" s="88"/>
      <c r="H93" s="89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9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9"/>
      <c r="BI93" s="88"/>
      <c r="BJ93" s="88"/>
      <c r="BK93" s="88"/>
      <c r="BL93" s="88"/>
      <c r="BM93" s="88"/>
      <c r="BN93" s="89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</row>
    <row r="94" spans="1:101" x14ac:dyDescent="0.25">
      <c r="A94" s="145" t="str">
        <f t="shared" si="30"/>
        <v/>
      </c>
      <c r="B94" s="79"/>
      <c r="C94" s="79"/>
      <c r="D94" s="80"/>
      <c r="E94" s="86"/>
      <c r="F94" s="88"/>
      <c r="G94" s="88"/>
      <c r="H94" s="89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9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9"/>
      <c r="BI94" s="88"/>
      <c r="BJ94" s="88"/>
      <c r="BK94" s="88"/>
      <c r="BL94" s="88"/>
      <c r="BM94" s="88"/>
      <c r="BN94" s="89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</row>
    <row r="95" spans="1:101" x14ac:dyDescent="0.25">
      <c r="A95" s="145" t="str">
        <f t="shared" si="30"/>
        <v/>
      </c>
      <c r="B95" s="79"/>
      <c r="C95" s="79"/>
      <c r="D95" s="80"/>
      <c r="E95" s="86"/>
      <c r="F95" s="88"/>
      <c r="G95" s="88"/>
      <c r="H95" s="89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9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9"/>
      <c r="BI95" s="88"/>
      <c r="BJ95" s="88"/>
      <c r="BK95" s="88"/>
      <c r="BL95" s="88"/>
      <c r="BM95" s="88"/>
      <c r="BN95" s="89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</row>
    <row r="96" spans="1:101" x14ac:dyDescent="0.25">
      <c r="A96" s="145" t="str">
        <f t="shared" si="30"/>
        <v/>
      </c>
      <c r="B96" s="79"/>
      <c r="C96" s="79"/>
      <c r="D96" s="80"/>
      <c r="E96" s="86"/>
      <c r="F96" s="88"/>
      <c r="G96" s="88"/>
      <c r="H96" s="89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9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9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9"/>
      <c r="BI96" s="88"/>
      <c r="BJ96" s="88"/>
      <c r="BK96" s="88"/>
      <c r="BL96" s="88"/>
      <c r="BM96" s="88"/>
      <c r="BN96" s="89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</row>
    <row r="97" spans="1:101" x14ac:dyDescent="0.25">
      <c r="A97" s="145" t="str">
        <f t="shared" si="30"/>
        <v/>
      </c>
      <c r="B97" s="79"/>
      <c r="C97" s="79"/>
      <c r="D97" s="80"/>
      <c r="E97" s="86"/>
      <c r="F97" s="88"/>
      <c r="G97" s="88"/>
      <c r="H97" s="89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9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9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9"/>
      <c r="BI97" s="88"/>
      <c r="BJ97" s="88"/>
      <c r="BK97" s="88"/>
      <c r="BL97" s="88"/>
      <c r="BM97" s="88"/>
      <c r="BN97" s="89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</row>
    <row r="98" spans="1:101" x14ac:dyDescent="0.25">
      <c r="A98" s="145" t="str">
        <f t="shared" si="30"/>
        <v/>
      </c>
      <c r="B98" s="79"/>
      <c r="C98" s="79"/>
      <c r="D98" s="80"/>
      <c r="E98" s="86"/>
      <c r="F98" s="88"/>
      <c r="G98" s="88"/>
      <c r="H98" s="89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9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9"/>
      <c r="BI98" s="88"/>
      <c r="BJ98" s="88"/>
      <c r="BK98" s="88"/>
      <c r="BL98" s="88"/>
      <c r="BM98" s="88"/>
      <c r="BN98" s="89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</row>
    <row r="99" spans="1:101" x14ac:dyDescent="0.25">
      <c r="A99" s="145" t="str">
        <f t="shared" si="30"/>
        <v/>
      </c>
      <c r="B99" s="79"/>
      <c r="C99" s="79"/>
      <c r="D99" s="80"/>
      <c r="E99" s="86"/>
      <c r="F99" s="88"/>
      <c r="G99" s="88"/>
      <c r="H99" s="89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9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9"/>
      <c r="BI99" s="88"/>
      <c r="BJ99" s="88"/>
      <c r="BK99" s="88"/>
      <c r="BL99" s="88"/>
      <c r="BM99" s="88"/>
      <c r="BN99" s="89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</row>
    <row r="100" spans="1:101" x14ac:dyDescent="0.25">
      <c r="A100" s="145" t="str">
        <f t="shared" si="30"/>
        <v/>
      </c>
      <c r="B100" s="79"/>
      <c r="C100" s="79"/>
      <c r="D100" s="80"/>
      <c r="E100" s="86"/>
      <c r="F100" s="88"/>
      <c r="G100" s="88"/>
      <c r="H100" s="89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9"/>
      <c r="BI100" s="88"/>
      <c r="BJ100" s="88"/>
      <c r="BK100" s="88"/>
      <c r="BL100" s="88"/>
      <c r="BM100" s="88"/>
      <c r="BN100" s="89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</row>
    <row r="101" spans="1:101" x14ac:dyDescent="0.25">
      <c r="A101" s="145" t="str">
        <f t="shared" si="30"/>
        <v/>
      </c>
      <c r="B101" s="79"/>
      <c r="C101" s="79"/>
      <c r="D101" s="80"/>
      <c r="E101" s="86"/>
      <c r="F101" s="88"/>
      <c r="G101" s="88"/>
      <c r="H101" s="89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9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9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9"/>
      <c r="BI101" s="88"/>
      <c r="BJ101" s="88"/>
      <c r="BK101" s="88"/>
      <c r="BL101" s="88"/>
      <c r="BM101" s="88"/>
      <c r="BN101" s="89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</row>
    <row r="102" spans="1:101" x14ac:dyDescent="0.25">
      <c r="A102" s="145" t="str">
        <f t="shared" si="30"/>
        <v/>
      </c>
      <c r="B102" s="79"/>
      <c r="C102" s="79"/>
      <c r="D102" s="80"/>
      <c r="E102" s="86"/>
      <c r="F102" s="88"/>
      <c r="G102" s="88"/>
      <c r="H102" s="89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9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9"/>
      <c r="BI102" s="88"/>
      <c r="BJ102" s="88"/>
      <c r="BK102" s="88"/>
      <c r="BL102" s="88"/>
      <c r="BM102" s="88"/>
      <c r="BN102" s="89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</row>
    <row r="103" spans="1:101" x14ac:dyDescent="0.25">
      <c r="A103" s="145" t="str">
        <f t="shared" si="30"/>
        <v/>
      </c>
      <c r="B103" s="79"/>
      <c r="C103" s="79"/>
      <c r="D103" s="80"/>
      <c r="E103" s="86"/>
      <c r="F103" s="88"/>
      <c r="G103" s="88"/>
      <c r="H103" s="89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9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9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9"/>
      <c r="BI103" s="88"/>
      <c r="BJ103" s="88"/>
      <c r="BK103" s="88"/>
      <c r="BL103" s="88"/>
      <c r="BM103" s="88"/>
      <c r="BN103" s="89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</row>
    <row r="104" spans="1:101" x14ac:dyDescent="0.25">
      <c r="A104" s="145" t="str">
        <f t="shared" si="30"/>
        <v/>
      </c>
      <c r="B104" s="79"/>
      <c r="C104" s="79"/>
      <c r="D104" s="80"/>
      <c r="E104" s="86"/>
      <c r="F104" s="88"/>
      <c r="G104" s="88"/>
      <c r="H104" s="89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9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9"/>
      <c r="BI104" s="88"/>
      <c r="BJ104" s="88"/>
      <c r="BK104" s="88"/>
      <c r="BL104" s="88"/>
      <c r="BM104" s="88"/>
      <c r="BN104" s="89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</row>
    <row r="105" spans="1:101" x14ac:dyDescent="0.25">
      <c r="A105" s="145" t="str">
        <f t="shared" si="30"/>
        <v/>
      </c>
      <c r="B105" s="79"/>
      <c r="C105" s="79"/>
      <c r="D105" s="80"/>
      <c r="E105" s="86"/>
      <c r="F105" s="88"/>
      <c r="G105" s="88"/>
      <c r="H105" s="89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9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9"/>
      <c r="BI105" s="88"/>
      <c r="BJ105" s="88"/>
      <c r="BK105" s="88"/>
      <c r="BL105" s="88"/>
      <c r="BM105" s="88"/>
      <c r="BN105" s="89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</row>
    <row r="106" spans="1:101" x14ac:dyDescent="0.25">
      <c r="A106" s="145" t="str">
        <f t="shared" si="30"/>
        <v/>
      </c>
      <c r="B106" s="79"/>
      <c r="C106" s="79"/>
      <c r="D106" s="80"/>
      <c r="E106" s="86"/>
      <c r="F106" s="88"/>
      <c r="G106" s="88"/>
      <c r="H106" s="89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9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9"/>
      <c r="BI106" s="88"/>
      <c r="BJ106" s="88"/>
      <c r="BK106" s="88"/>
      <c r="BL106" s="88"/>
      <c r="BM106" s="88"/>
      <c r="BN106" s="89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</row>
    <row r="107" spans="1:101" x14ac:dyDescent="0.25">
      <c r="A107" s="145" t="str">
        <f t="shared" si="30"/>
        <v/>
      </c>
      <c r="B107" s="79"/>
      <c r="C107" s="79"/>
      <c r="D107" s="80"/>
      <c r="E107" s="86"/>
      <c r="F107" s="88"/>
      <c r="G107" s="88"/>
      <c r="H107" s="89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9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9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9"/>
      <c r="BI107" s="88"/>
      <c r="BJ107" s="88"/>
      <c r="BK107" s="88"/>
      <c r="BL107" s="88"/>
      <c r="BM107" s="88"/>
      <c r="BN107" s="89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</row>
    <row r="108" spans="1:101" x14ac:dyDescent="0.25">
      <c r="A108" s="145" t="str">
        <f t="shared" si="30"/>
        <v/>
      </c>
      <c r="B108" s="79"/>
      <c r="C108" s="79"/>
      <c r="D108" s="80"/>
      <c r="E108" s="86"/>
      <c r="F108" s="88"/>
      <c r="G108" s="88"/>
      <c r="H108" s="89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9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9"/>
      <c r="BI108" s="88"/>
      <c r="BJ108" s="88"/>
      <c r="BK108" s="88"/>
      <c r="BL108" s="88"/>
      <c r="BM108" s="88"/>
      <c r="BN108" s="89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</row>
  </sheetData>
  <mergeCells count="13">
    <mergeCell ref="CL5:CW5"/>
    <mergeCell ref="R5:AC5"/>
    <mergeCell ref="AD5:AO5"/>
    <mergeCell ref="F5:Q5"/>
    <mergeCell ref="B5:B8"/>
    <mergeCell ref="C5:C8"/>
    <mergeCell ref="D5:D8"/>
    <mergeCell ref="E5:E8"/>
    <mergeCell ref="A5:A8"/>
    <mergeCell ref="AP5:BA5"/>
    <mergeCell ref="BB5:BM5"/>
    <mergeCell ref="BN5:BY5"/>
    <mergeCell ref="BZ5:CK5"/>
  </mergeCells>
  <phoneticPr fontId="21" type="noConversion"/>
  <dataValidations disablePrompts="1" count="1">
    <dataValidation type="list" allowBlank="1" showInputMessage="1" showErrorMessage="1" sqref="E9:E108" xr:uid="{BA75D684-8FC2-4573-880C-46AF37D79819}">
      <formula1>"Mois, Année"</formula1>
    </dataValidation>
  </dataValidations>
  <pageMargins left="0.2" right="0.17013888888888901" top="0.179861111111111" bottom="0.25972222222222202" header="0.17013888888888901" footer="0.51180555555555496"/>
  <pageSetup paperSize="9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6387-D13F-44C8-9C19-4DA4E370A45C}">
  <sheetPr>
    <tabColor theme="0" tint="-0.499984740745262"/>
  </sheetPr>
  <dimension ref="A1:CW108"/>
  <sheetViews>
    <sheetView zoomScale="85" zoomScaleNormal="85" workbookViewId="0">
      <pane xSplit="5" ySplit="8" topLeftCell="F9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baseColWidth="10" defaultColWidth="9.1796875" defaultRowHeight="12.5" outlineLevelRow="1" outlineLevelCol="1" x14ac:dyDescent="0.25"/>
  <cols>
    <col min="1" max="1" width="0" style="4" hidden="1" customWidth="1" outlineLevel="1"/>
    <col min="2" max="2" width="20.7265625" style="78" customWidth="1" collapsed="1"/>
    <col min="3" max="3" width="9.7265625" style="78" customWidth="1"/>
    <col min="4" max="4" width="19.54296875" style="78" customWidth="1"/>
    <col min="5" max="5" width="8.54296875" style="87" customWidth="1"/>
    <col min="6" max="32" width="5.6328125" style="90" customWidth="1"/>
    <col min="33" max="40" width="5.6328125" style="91" customWidth="1"/>
    <col min="41" max="41" width="5.6328125" style="92" customWidth="1"/>
    <col min="42" max="44" width="5.6328125" style="90" customWidth="1"/>
    <col min="45" max="52" width="5.6328125" style="91" customWidth="1"/>
    <col min="53" max="53" width="5.6328125" style="92" customWidth="1"/>
    <col min="54" max="56" width="5.6328125" style="90" customWidth="1"/>
    <col min="57" max="64" width="5.6328125" style="91" customWidth="1"/>
    <col min="65" max="65" width="5.6328125" style="92" customWidth="1"/>
    <col min="66" max="68" width="5.6328125" style="90" customWidth="1"/>
    <col min="69" max="76" width="5.6328125" style="91" customWidth="1"/>
    <col min="77" max="77" width="5.6328125" style="92" customWidth="1"/>
    <col min="78" max="80" width="5.6328125" style="90" customWidth="1"/>
    <col min="81" max="88" width="5.6328125" style="91" customWidth="1"/>
    <col min="89" max="89" width="5.6328125" style="92" customWidth="1"/>
    <col min="90" max="92" width="5.6328125" style="90" customWidth="1"/>
    <col min="93" max="100" width="5.6328125" style="91" customWidth="1"/>
    <col min="101" max="101" width="5.6328125" style="92" customWidth="1"/>
    <col min="102" max="16384" width="9.1796875" style="4"/>
  </cols>
  <sheetData>
    <row r="1" spans="1:101" s="72" customFormat="1" ht="22" customHeight="1" thickTop="1" thickBot="1" x14ac:dyDescent="0.25">
      <c r="B1" s="74" t="s">
        <v>35</v>
      </c>
      <c r="C1" s="75"/>
      <c r="D1" s="73" t="s">
        <v>240</v>
      </c>
      <c r="E1" s="8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1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1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1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1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1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1"/>
    </row>
    <row r="2" spans="1:101" s="2" customFormat="1" ht="11" thickTop="1" x14ac:dyDescent="0.25">
      <c r="B2" s="76"/>
      <c r="C2" s="76"/>
      <c r="D2" s="76"/>
      <c r="E2" s="84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 ht="14.5" x14ac:dyDescent="0.25">
      <c r="B3" s="168" t="s">
        <v>112</v>
      </c>
      <c r="C3" s="76"/>
      <c r="D3" s="77"/>
      <c r="E3" s="85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9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9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9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9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9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9"/>
    </row>
    <row r="4" spans="1:101" x14ac:dyDescent="0.25">
      <c r="B4" s="76"/>
      <c r="C4" s="76"/>
      <c r="D4" s="77"/>
      <c r="E4" s="85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9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9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9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9"/>
    </row>
    <row r="5" spans="1:101" s="93" customFormat="1" ht="14.5" customHeight="1" x14ac:dyDescent="0.35">
      <c r="A5" s="176" t="str">
        <f>D5</f>
        <v>Echelon</v>
      </c>
      <c r="B5" s="176" t="s">
        <v>37</v>
      </c>
      <c r="C5" s="176" t="s">
        <v>36</v>
      </c>
      <c r="D5" s="176" t="s">
        <v>80</v>
      </c>
      <c r="E5" s="176" t="s">
        <v>45</v>
      </c>
      <c r="F5" s="177">
        <v>2018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>
        <v>2019</v>
      </c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>
        <v>2020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>
        <v>2021</v>
      </c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>
        <v>2022</v>
      </c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>
        <v>2023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>
        <v>2024</v>
      </c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>
        <v>2025</v>
      </c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</row>
    <row r="6" spans="1:101" s="2" customFormat="1" ht="20" hidden="1" customHeight="1" outlineLevel="1" x14ac:dyDescent="0.2">
      <c r="A6" s="176"/>
      <c r="B6" s="176"/>
      <c r="C6" s="176"/>
      <c r="D6" s="176"/>
      <c r="E6" s="176"/>
      <c r="F6" s="81" t="s">
        <v>38</v>
      </c>
      <c r="G6" s="81" t="s">
        <v>39</v>
      </c>
      <c r="H6" s="81" t="s">
        <v>2</v>
      </c>
      <c r="I6" s="81" t="s">
        <v>3</v>
      </c>
      <c r="J6" s="81" t="s">
        <v>4</v>
      </c>
      <c r="K6" s="81" t="s">
        <v>5</v>
      </c>
      <c r="L6" s="81" t="s">
        <v>40</v>
      </c>
      <c r="M6" s="81" t="s">
        <v>7</v>
      </c>
      <c r="N6" s="81" t="s">
        <v>41</v>
      </c>
      <c r="O6" s="81" t="s">
        <v>42</v>
      </c>
      <c r="P6" s="81" t="s">
        <v>43</v>
      </c>
      <c r="Q6" s="81" t="s">
        <v>44</v>
      </c>
      <c r="R6" s="81" t="s">
        <v>38</v>
      </c>
      <c r="S6" s="81" t="s">
        <v>39</v>
      </c>
      <c r="T6" s="81" t="s">
        <v>2</v>
      </c>
      <c r="U6" s="81" t="s">
        <v>3</v>
      </c>
      <c r="V6" s="81" t="s">
        <v>4</v>
      </c>
      <c r="W6" s="81" t="s">
        <v>5</v>
      </c>
      <c r="X6" s="81" t="s">
        <v>40</v>
      </c>
      <c r="Y6" s="81" t="s">
        <v>7</v>
      </c>
      <c r="Z6" s="81" t="s">
        <v>41</v>
      </c>
      <c r="AA6" s="81" t="s">
        <v>42</v>
      </c>
      <c r="AB6" s="81" t="s">
        <v>43</v>
      </c>
      <c r="AC6" s="81" t="s">
        <v>44</v>
      </c>
      <c r="AD6" s="81" t="str">
        <f>R6</f>
        <v>Janv.</v>
      </c>
      <c r="AE6" s="81" t="str">
        <f t="shared" ref="AE6:AO6" si="0">S6</f>
        <v>Fév.</v>
      </c>
      <c r="AF6" s="81" t="str">
        <f t="shared" si="0"/>
        <v>Mars</v>
      </c>
      <c r="AG6" s="81" t="str">
        <f t="shared" si="0"/>
        <v>Avril</v>
      </c>
      <c r="AH6" s="81" t="str">
        <f t="shared" si="0"/>
        <v>Mai</v>
      </c>
      <c r="AI6" s="81" t="str">
        <f t="shared" si="0"/>
        <v>Juin</v>
      </c>
      <c r="AJ6" s="81" t="str">
        <f t="shared" si="0"/>
        <v>Juil.</v>
      </c>
      <c r="AK6" s="81" t="str">
        <f t="shared" si="0"/>
        <v>Août</v>
      </c>
      <c r="AL6" s="81" t="str">
        <f t="shared" si="0"/>
        <v>Sept.</v>
      </c>
      <c r="AM6" s="81" t="str">
        <f t="shared" si="0"/>
        <v>Oct.</v>
      </c>
      <c r="AN6" s="81" t="str">
        <f t="shared" si="0"/>
        <v>Nov.</v>
      </c>
      <c r="AO6" s="81" t="str">
        <f t="shared" si="0"/>
        <v>Déc.</v>
      </c>
      <c r="AP6" s="81" t="str">
        <f>AD6</f>
        <v>Janv.</v>
      </c>
      <c r="AQ6" s="81" t="str">
        <f t="shared" ref="AQ6:BA6" si="1">AE6</f>
        <v>Fév.</v>
      </c>
      <c r="AR6" s="81" t="str">
        <f t="shared" si="1"/>
        <v>Mars</v>
      </c>
      <c r="AS6" s="81" t="str">
        <f t="shared" si="1"/>
        <v>Avril</v>
      </c>
      <c r="AT6" s="81" t="str">
        <f t="shared" si="1"/>
        <v>Mai</v>
      </c>
      <c r="AU6" s="81" t="str">
        <f t="shared" si="1"/>
        <v>Juin</v>
      </c>
      <c r="AV6" s="81" t="str">
        <f t="shared" si="1"/>
        <v>Juil.</v>
      </c>
      <c r="AW6" s="81" t="str">
        <f t="shared" si="1"/>
        <v>Août</v>
      </c>
      <c r="AX6" s="81" t="str">
        <f t="shared" si="1"/>
        <v>Sept.</v>
      </c>
      <c r="AY6" s="81" t="str">
        <f t="shared" si="1"/>
        <v>Oct.</v>
      </c>
      <c r="AZ6" s="81" t="str">
        <f t="shared" si="1"/>
        <v>Nov.</v>
      </c>
      <c r="BA6" s="81" t="str">
        <f t="shared" si="1"/>
        <v>Déc.</v>
      </c>
      <c r="BB6" s="81" t="str">
        <f>AP6</f>
        <v>Janv.</v>
      </c>
      <c r="BC6" s="81" t="str">
        <f t="shared" ref="BC6:BM6" si="2">AQ6</f>
        <v>Fév.</v>
      </c>
      <c r="BD6" s="81" t="str">
        <f t="shared" si="2"/>
        <v>Mars</v>
      </c>
      <c r="BE6" s="81" t="str">
        <f t="shared" si="2"/>
        <v>Avril</v>
      </c>
      <c r="BF6" s="81" t="str">
        <f t="shared" si="2"/>
        <v>Mai</v>
      </c>
      <c r="BG6" s="81" t="str">
        <f t="shared" si="2"/>
        <v>Juin</v>
      </c>
      <c r="BH6" s="81" t="str">
        <f t="shared" si="2"/>
        <v>Juil.</v>
      </c>
      <c r="BI6" s="81" t="str">
        <f t="shared" si="2"/>
        <v>Août</v>
      </c>
      <c r="BJ6" s="81" t="str">
        <f t="shared" si="2"/>
        <v>Sept.</v>
      </c>
      <c r="BK6" s="81" t="str">
        <f t="shared" si="2"/>
        <v>Oct.</v>
      </c>
      <c r="BL6" s="81" t="str">
        <f t="shared" si="2"/>
        <v>Nov.</v>
      </c>
      <c r="BM6" s="81" t="str">
        <f t="shared" si="2"/>
        <v>Déc.</v>
      </c>
      <c r="BN6" s="81" t="str">
        <f>BB6</f>
        <v>Janv.</v>
      </c>
      <c r="BO6" s="81" t="str">
        <f t="shared" ref="BO6:BY6" si="3">BC6</f>
        <v>Fév.</v>
      </c>
      <c r="BP6" s="81" t="str">
        <f t="shared" si="3"/>
        <v>Mars</v>
      </c>
      <c r="BQ6" s="81" t="str">
        <f t="shared" si="3"/>
        <v>Avril</v>
      </c>
      <c r="BR6" s="81" t="str">
        <f t="shared" si="3"/>
        <v>Mai</v>
      </c>
      <c r="BS6" s="81" t="str">
        <f t="shared" si="3"/>
        <v>Juin</v>
      </c>
      <c r="BT6" s="81" t="str">
        <f t="shared" si="3"/>
        <v>Juil.</v>
      </c>
      <c r="BU6" s="81" t="str">
        <f t="shared" si="3"/>
        <v>Août</v>
      </c>
      <c r="BV6" s="81" t="str">
        <f t="shared" si="3"/>
        <v>Sept.</v>
      </c>
      <c r="BW6" s="81" t="str">
        <f t="shared" si="3"/>
        <v>Oct.</v>
      </c>
      <c r="BX6" s="81" t="str">
        <f t="shared" si="3"/>
        <v>Nov.</v>
      </c>
      <c r="BY6" s="81" t="str">
        <f t="shared" si="3"/>
        <v>Déc.</v>
      </c>
      <c r="BZ6" s="81" t="str">
        <f>BN6</f>
        <v>Janv.</v>
      </c>
      <c r="CA6" s="81" t="str">
        <f t="shared" ref="CA6:CK6" si="4">BO6</f>
        <v>Fév.</v>
      </c>
      <c r="CB6" s="81" t="str">
        <f t="shared" si="4"/>
        <v>Mars</v>
      </c>
      <c r="CC6" s="81" t="str">
        <f t="shared" si="4"/>
        <v>Avril</v>
      </c>
      <c r="CD6" s="81" t="str">
        <f t="shared" si="4"/>
        <v>Mai</v>
      </c>
      <c r="CE6" s="81" t="str">
        <f t="shared" si="4"/>
        <v>Juin</v>
      </c>
      <c r="CF6" s="81" t="str">
        <f t="shared" si="4"/>
        <v>Juil.</v>
      </c>
      <c r="CG6" s="81" t="str">
        <f t="shared" si="4"/>
        <v>Août</v>
      </c>
      <c r="CH6" s="81" t="str">
        <f t="shared" si="4"/>
        <v>Sept.</v>
      </c>
      <c r="CI6" s="81" t="str">
        <f t="shared" si="4"/>
        <v>Oct.</v>
      </c>
      <c r="CJ6" s="81" t="str">
        <f t="shared" si="4"/>
        <v>Nov.</v>
      </c>
      <c r="CK6" s="81" t="str">
        <f t="shared" si="4"/>
        <v>Déc.</v>
      </c>
      <c r="CL6" s="81" t="str">
        <f>BZ6</f>
        <v>Janv.</v>
      </c>
      <c r="CM6" s="81" t="str">
        <f t="shared" ref="CM6:CW6" si="5">CA6</f>
        <v>Fév.</v>
      </c>
      <c r="CN6" s="81" t="str">
        <f t="shared" si="5"/>
        <v>Mars</v>
      </c>
      <c r="CO6" s="81" t="str">
        <f t="shared" si="5"/>
        <v>Avril</v>
      </c>
      <c r="CP6" s="81" t="str">
        <f t="shared" si="5"/>
        <v>Mai</v>
      </c>
      <c r="CQ6" s="81" t="str">
        <f t="shared" si="5"/>
        <v>Juin</v>
      </c>
      <c r="CR6" s="81" t="str">
        <f t="shared" si="5"/>
        <v>Juil.</v>
      </c>
      <c r="CS6" s="81" t="str">
        <f t="shared" si="5"/>
        <v>Août</v>
      </c>
      <c r="CT6" s="81" t="str">
        <f t="shared" si="5"/>
        <v>Sept.</v>
      </c>
      <c r="CU6" s="81" t="str">
        <f t="shared" si="5"/>
        <v>Oct.</v>
      </c>
      <c r="CV6" s="81" t="str">
        <f t="shared" si="5"/>
        <v>Nov.</v>
      </c>
      <c r="CW6" s="81" t="str">
        <f t="shared" si="5"/>
        <v>Déc.</v>
      </c>
    </row>
    <row r="7" spans="1:101" s="3" customFormat="1" ht="20" hidden="1" customHeight="1" outlineLevel="1" x14ac:dyDescent="0.2">
      <c r="A7" s="176"/>
      <c r="B7" s="176"/>
      <c r="C7" s="176"/>
      <c r="D7" s="176"/>
      <c r="E7" s="176"/>
      <c r="F7" s="82">
        <f>F5</f>
        <v>2018</v>
      </c>
      <c r="G7" s="82">
        <f>F7</f>
        <v>2018</v>
      </c>
      <c r="H7" s="82">
        <f t="shared" ref="H7:Q7" si="6">G7</f>
        <v>2018</v>
      </c>
      <c r="I7" s="82">
        <f t="shared" si="6"/>
        <v>2018</v>
      </c>
      <c r="J7" s="82">
        <f t="shared" si="6"/>
        <v>2018</v>
      </c>
      <c r="K7" s="82">
        <f t="shared" si="6"/>
        <v>2018</v>
      </c>
      <c r="L7" s="82">
        <f t="shared" si="6"/>
        <v>2018</v>
      </c>
      <c r="M7" s="82">
        <f t="shared" si="6"/>
        <v>2018</v>
      </c>
      <c r="N7" s="82">
        <f t="shared" si="6"/>
        <v>2018</v>
      </c>
      <c r="O7" s="82">
        <f t="shared" si="6"/>
        <v>2018</v>
      </c>
      <c r="P7" s="82">
        <f t="shared" si="6"/>
        <v>2018</v>
      </c>
      <c r="Q7" s="82">
        <f t="shared" si="6"/>
        <v>2018</v>
      </c>
      <c r="R7" s="82">
        <f>R5</f>
        <v>2019</v>
      </c>
      <c r="S7" s="82">
        <f>R7</f>
        <v>2019</v>
      </c>
      <c r="T7" s="82">
        <f t="shared" ref="T7:AC7" si="7">S7</f>
        <v>2019</v>
      </c>
      <c r="U7" s="82">
        <f t="shared" si="7"/>
        <v>2019</v>
      </c>
      <c r="V7" s="82">
        <f t="shared" si="7"/>
        <v>2019</v>
      </c>
      <c r="W7" s="82">
        <f t="shared" si="7"/>
        <v>2019</v>
      </c>
      <c r="X7" s="82">
        <f t="shared" si="7"/>
        <v>2019</v>
      </c>
      <c r="Y7" s="82">
        <f t="shared" si="7"/>
        <v>2019</v>
      </c>
      <c r="Z7" s="82">
        <f t="shared" si="7"/>
        <v>2019</v>
      </c>
      <c r="AA7" s="82">
        <f t="shared" si="7"/>
        <v>2019</v>
      </c>
      <c r="AB7" s="82">
        <f t="shared" si="7"/>
        <v>2019</v>
      </c>
      <c r="AC7" s="82">
        <f t="shared" si="7"/>
        <v>2019</v>
      </c>
      <c r="AD7" s="82">
        <f>AD5</f>
        <v>2020</v>
      </c>
      <c r="AE7" s="82">
        <f>AD7</f>
        <v>2020</v>
      </c>
      <c r="AF7" s="82">
        <f t="shared" ref="AF7:AO7" si="8">AE7</f>
        <v>2020</v>
      </c>
      <c r="AG7" s="82">
        <f t="shared" si="8"/>
        <v>2020</v>
      </c>
      <c r="AH7" s="82">
        <f t="shared" si="8"/>
        <v>2020</v>
      </c>
      <c r="AI7" s="82">
        <f t="shared" si="8"/>
        <v>2020</v>
      </c>
      <c r="AJ7" s="82">
        <f t="shared" si="8"/>
        <v>2020</v>
      </c>
      <c r="AK7" s="82">
        <f t="shared" si="8"/>
        <v>2020</v>
      </c>
      <c r="AL7" s="82">
        <f t="shared" si="8"/>
        <v>2020</v>
      </c>
      <c r="AM7" s="82">
        <f t="shared" si="8"/>
        <v>2020</v>
      </c>
      <c r="AN7" s="82">
        <f t="shared" si="8"/>
        <v>2020</v>
      </c>
      <c r="AO7" s="82">
        <f t="shared" si="8"/>
        <v>2020</v>
      </c>
      <c r="AP7" s="82">
        <f>AP5</f>
        <v>2021</v>
      </c>
      <c r="AQ7" s="82">
        <f>AP7</f>
        <v>2021</v>
      </c>
      <c r="AR7" s="82">
        <f t="shared" ref="AR7:BA7" si="9">AQ7</f>
        <v>2021</v>
      </c>
      <c r="AS7" s="82">
        <f t="shared" si="9"/>
        <v>2021</v>
      </c>
      <c r="AT7" s="82">
        <f t="shared" si="9"/>
        <v>2021</v>
      </c>
      <c r="AU7" s="82">
        <f t="shared" si="9"/>
        <v>2021</v>
      </c>
      <c r="AV7" s="82">
        <f t="shared" si="9"/>
        <v>2021</v>
      </c>
      <c r="AW7" s="82">
        <f t="shared" si="9"/>
        <v>2021</v>
      </c>
      <c r="AX7" s="82">
        <f t="shared" si="9"/>
        <v>2021</v>
      </c>
      <c r="AY7" s="82">
        <f t="shared" si="9"/>
        <v>2021</v>
      </c>
      <c r="AZ7" s="82">
        <f t="shared" si="9"/>
        <v>2021</v>
      </c>
      <c r="BA7" s="82">
        <f t="shared" si="9"/>
        <v>2021</v>
      </c>
      <c r="BB7" s="82">
        <f>BB5</f>
        <v>2022</v>
      </c>
      <c r="BC7" s="82">
        <f>BB7</f>
        <v>2022</v>
      </c>
      <c r="BD7" s="82">
        <f t="shared" ref="BD7:BM7" si="10">BC7</f>
        <v>2022</v>
      </c>
      <c r="BE7" s="82">
        <f t="shared" si="10"/>
        <v>2022</v>
      </c>
      <c r="BF7" s="82">
        <f t="shared" si="10"/>
        <v>2022</v>
      </c>
      <c r="BG7" s="82">
        <f t="shared" si="10"/>
        <v>2022</v>
      </c>
      <c r="BH7" s="82">
        <f t="shared" si="10"/>
        <v>2022</v>
      </c>
      <c r="BI7" s="82">
        <f t="shared" si="10"/>
        <v>2022</v>
      </c>
      <c r="BJ7" s="82">
        <f t="shared" si="10"/>
        <v>2022</v>
      </c>
      <c r="BK7" s="82">
        <f t="shared" si="10"/>
        <v>2022</v>
      </c>
      <c r="BL7" s="82">
        <f t="shared" si="10"/>
        <v>2022</v>
      </c>
      <c r="BM7" s="82">
        <f t="shared" si="10"/>
        <v>2022</v>
      </c>
      <c r="BN7" s="82">
        <f>BN5</f>
        <v>2023</v>
      </c>
      <c r="BO7" s="82">
        <f>BN7</f>
        <v>2023</v>
      </c>
      <c r="BP7" s="82">
        <f t="shared" ref="BP7:BY7" si="11">BO7</f>
        <v>2023</v>
      </c>
      <c r="BQ7" s="82">
        <f t="shared" si="11"/>
        <v>2023</v>
      </c>
      <c r="BR7" s="82">
        <f t="shared" si="11"/>
        <v>2023</v>
      </c>
      <c r="BS7" s="82">
        <f t="shared" si="11"/>
        <v>2023</v>
      </c>
      <c r="BT7" s="82">
        <f t="shared" si="11"/>
        <v>2023</v>
      </c>
      <c r="BU7" s="82">
        <f t="shared" si="11"/>
        <v>2023</v>
      </c>
      <c r="BV7" s="82">
        <f t="shared" si="11"/>
        <v>2023</v>
      </c>
      <c r="BW7" s="82">
        <f t="shared" si="11"/>
        <v>2023</v>
      </c>
      <c r="BX7" s="82">
        <f t="shared" si="11"/>
        <v>2023</v>
      </c>
      <c r="BY7" s="82">
        <f t="shared" si="11"/>
        <v>2023</v>
      </c>
      <c r="BZ7" s="82">
        <f>BZ5</f>
        <v>2024</v>
      </c>
      <c r="CA7" s="82">
        <f>BZ7</f>
        <v>2024</v>
      </c>
      <c r="CB7" s="82">
        <f t="shared" ref="CB7:CK7" si="12">CA7</f>
        <v>2024</v>
      </c>
      <c r="CC7" s="82">
        <f t="shared" si="12"/>
        <v>2024</v>
      </c>
      <c r="CD7" s="82">
        <f t="shared" si="12"/>
        <v>2024</v>
      </c>
      <c r="CE7" s="82">
        <f t="shared" si="12"/>
        <v>2024</v>
      </c>
      <c r="CF7" s="82">
        <f t="shared" si="12"/>
        <v>2024</v>
      </c>
      <c r="CG7" s="82">
        <f t="shared" si="12"/>
        <v>2024</v>
      </c>
      <c r="CH7" s="82">
        <f t="shared" si="12"/>
        <v>2024</v>
      </c>
      <c r="CI7" s="82">
        <f t="shared" si="12"/>
        <v>2024</v>
      </c>
      <c r="CJ7" s="82">
        <f t="shared" si="12"/>
        <v>2024</v>
      </c>
      <c r="CK7" s="82">
        <f t="shared" si="12"/>
        <v>2024</v>
      </c>
      <c r="CL7" s="82">
        <f>CL5</f>
        <v>2025</v>
      </c>
      <c r="CM7" s="82">
        <f>CL7</f>
        <v>2025</v>
      </c>
      <c r="CN7" s="82">
        <f t="shared" ref="CN7:CW7" si="13">CM7</f>
        <v>2025</v>
      </c>
      <c r="CO7" s="82">
        <f t="shared" si="13"/>
        <v>2025</v>
      </c>
      <c r="CP7" s="82">
        <f t="shared" si="13"/>
        <v>2025</v>
      </c>
      <c r="CQ7" s="82">
        <f t="shared" si="13"/>
        <v>2025</v>
      </c>
      <c r="CR7" s="82">
        <f t="shared" si="13"/>
        <v>2025</v>
      </c>
      <c r="CS7" s="82">
        <f t="shared" si="13"/>
        <v>2025</v>
      </c>
      <c r="CT7" s="82">
        <f t="shared" si="13"/>
        <v>2025</v>
      </c>
      <c r="CU7" s="82">
        <f t="shared" si="13"/>
        <v>2025</v>
      </c>
      <c r="CV7" s="82">
        <f t="shared" si="13"/>
        <v>2025</v>
      </c>
      <c r="CW7" s="82">
        <f t="shared" si="13"/>
        <v>2025</v>
      </c>
    </row>
    <row r="8" spans="1:101" s="3" customFormat="1" ht="34" customHeight="1" collapsed="1" x14ac:dyDescent="0.2">
      <c r="A8" s="176"/>
      <c r="B8" s="176"/>
      <c r="C8" s="176"/>
      <c r="D8" s="176"/>
      <c r="E8" s="176"/>
      <c r="F8" s="83" t="str">
        <f t="shared" ref="F8:Q8" si="14">F6&amp;" "&amp;F7</f>
        <v>Janv. 2018</v>
      </c>
      <c r="G8" s="83" t="str">
        <f t="shared" si="14"/>
        <v>Fév. 2018</v>
      </c>
      <c r="H8" s="83" t="str">
        <f t="shared" si="14"/>
        <v>Mars 2018</v>
      </c>
      <c r="I8" s="83" t="str">
        <f t="shared" si="14"/>
        <v>Avril 2018</v>
      </c>
      <c r="J8" s="83" t="str">
        <f t="shared" si="14"/>
        <v>Mai 2018</v>
      </c>
      <c r="K8" s="83" t="str">
        <f t="shared" si="14"/>
        <v>Juin 2018</v>
      </c>
      <c r="L8" s="83" t="str">
        <f t="shared" si="14"/>
        <v>Juil. 2018</v>
      </c>
      <c r="M8" s="83" t="str">
        <f t="shared" si="14"/>
        <v>Août 2018</v>
      </c>
      <c r="N8" s="83" t="str">
        <f t="shared" si="14"/>
        <v>Sept. 2018</v>
      </c>
      <c r="O8" s="83" t="str">
        <f t="shared" si="14"/>
        <v>Oct. 2018</v>
      </c>
      <c r="P8" s="83" t="str">
        <f t="shared" si="14"/>
        <v>Nov. 2018</v>
      </c>
      <c r="Q8" s="83" t="str">
        <f t="shared" si="14"/>
        <v>Déc. 2018</v>
      </c>
      <c r="R8" s="83" t="str">
        <f t="shared" ref="R8:CC8" si="15">R6&amp;" "&amp;R7</f>
        <v>Janv. 2019</v>
      </c>
      <c r="S8" s="83" t="str">
        <f t="shared" si="15"/>
        <v>Fév. 2019</v>
      </c>
      <c r="T8" s="83" t="str">
        <f t="shared" si="15"/>
        <v>Mars 2019</v>
      </c>
      <c r="U8" s="83" t="str">
        <f t="shared" si="15"/>
        <v>Avril 2019</v>
      </c>
      <c r="V8" s="83" t="str">
        <f t="shared" si="15"/>
        <v>Mai 2019</v>
      </c>
      <c r="W8" s="83" t="str">
        <f t="shared" si="15"/>
        <v>Juin 2019</v>
      </c>
      <c r="X8" s="83" t="str">
        <f t="shared" si="15"/>
        <v>Juil. 2019</v>
      </c>
      <c r="Y8" s="83" t="str">
        <f t="shared" si="15"/>
        <v>Août 2019</v>
      </c>
      <c r="Z8" s="83" t="str">
        <f t="shared" si="15"/>
        <v>Sept. 2019</v>
      </c>
      <c r="AA8" s="83" t="str">
        <f t="shared" si="15"/>
        <v>Oct. 2019</v>
      </c>
      <c r="AB8" s="83" t="str">
        <f t="shared" si="15"/>
        <v>Nov. 2019</v>
      </c>
      <c r="AC8" s="83" t="str">
        <f t="shared" si="15"/>
        <v>Déc. 2019</v>
      </c>
      <c r="AD8" s="83" t="str">
        <f t="shared" si="15"/>
        <v>Janv. 2020</v>
      </c>
      <c r="AE8" s="83" t="str">
        <f t="shared" si="15"/>
        <v>Fév. 2020</v>
      </c>
      <c r="AF8" s="83" t="str">
        <f t="shared" si="15"/>
        <v>Mars 2020</v>
      </c>
      <c r="AG8" s="83" t="str">
        <f t="shared" si="15"/>
        <v>Avril 2020</v>
      </c>
      <c r="AH8" s="83" t="str">
        <f t="shared" si="15"/>
        <v>Mai 2020</v>
      </c>
      <c r="AI8" s="83" t="str">
        <f t="shared" si="15"/>
        <v>Juin 2020</v>
      </c>
      <c r="AJ8" s="83" t="str">
        <f t="shared" si="15"/>
        <v>Juil. 2020</v>
      </c>
      <c r="AK8" s="83" t="str">
        <f t="shared" si="15"/>
        <v>Août 2020</v>
      </c>
      <c r="AL8" s="83" t="str">
        <f t="shared" si="15"/>
        <v>Sept. 2020</v>
      </c>
      <c r="AM8" s="83" t="str">
        <f t="shared" si="15"/>
        <v>Oct. 2020</v>
      </c>
      <c r="AN8" s="83" t="str">
        <f t="shared" si="15"/>
        <v>Nov. 2020</v>
      </c>
      <c r="AO8" s="83" t="str">
        <f t="shared" si="15"/>
        <v>Déc. 2020</v>
      </c>
      <c r="AP8" s="83" t="str">
        <f t="shared" si="15"/>
        <v>Janv. 2021</v>
      </c>
      <c r="AQ8" s="83" t="str">
        <f t="shared" si="15"/>
        <v>Fév. 2021</v>
      </c>
      <c r="AR8" s="83" t="str">
        <f t="shared" si="15"/>
        <v>Mars 2021</v>
      </c>
      <c r="AS8" s="83" t="str">
        <f t="shared" si="15"/>
        <v>Avril 2021</v>
      </c>
      <c r="AT8" s="83" t="str">
        <f t="shared" si="15"/>
        <v>Mai 2021</v>
      </c>
      <c r="AU8" s="83" t="str">
        <f t="shared" si="15"/>
        <v>Juin 2021</v>
      </c>
      <c r="AV8" s="83" t="str">
        <f t="shared" si="15"/>
        <v>Juil. 2021</v>
      </c>
      <c r="AW8" s="83" t="str">
        <f t="shared" si="15"/>
        <v>Août 2021</v>
      </c>
      <c r="AX8" s="83" t="str">
        <f t="shared" si="15"/>
        <v>Sept. 2021</v>
      </c>
      <c r="AY8" s="83" t="str">
        <f t="shared" si="15"/>
        <v>Oct. 2021</v>
      </c>
      <c r="AZ8" s="83" t="str">
        <f t="shared" si="15"/>
        <v>Nov. 2021</v>
      </c>
      <c r="BA8" s="83" t="str">
        <f t="shared" si="15"/>
        <v>Déc. 2021</v>
      </c>
      <c r="BB8" s="83" t="str">
        <f t="shared" si="15"/>
        <v>Janv. 2022</v>
      </c>
      <c r="BC8" s="83" t="str">
        <f t="shared" si="15"/>
        <v>Fév. 2022</v>
      </c>
      <c r="BD8" s="83" t="str">
        <f t="shared" si="15"/>
        <v>Mars 2022</v>
      </c>
      <c r="BE8" s="83" t="str">
        <f t="shared" si="15"/>
        <v>Avril 2022</v>
      </c>
      <c r="BF8" s="83" t="str">
        <f t="shared" si="15"/>
        <v>Mai 2022</v>
      </c>
      <c r="BG8" s="83" t="str">
        <f t="shared" si="15"/>
        <v>Juin 2022</v>
      </c>
      <c r="BH8" s="83" t="str">
        <f t="shared" si="15"/>
        <v>Juil. 2022</v>
      </c>
      <c r="BI8" s="83" t="str">
        <f t="shared" si="15"/>
        <v>Août 2022</v>
      </c>
      <c r="BJ8" s="83" t="str">
        <f t="shared" si="15"/>
        <v>Sept. 2022</v>
      </c>
      <c r="BK8" s="83" t="str">
        <f t="shared" si="15"/>
        <v>Oct. 2022</v>
      </c>
      <c r="BL8" s="83" t="str">
        <f t="shared" si="15"/>
        <v>Nov. 2022</v>
      </c>
      <c r="BM8" s="83" t="str">
        <f t="shared" si="15"/>
        <v>Déc. 2022</v>
      </c>
      <c r="BN8" s="83" t="str">
        <f t="shared" si="15"/>
        <v>Janv. 2023</v>
      </c>
      <c r="BO8" s="83" t="str">
        <f t="shared" si="15"/>
        <v>Fév. 2023</v>
      </c>
      <c r="BP8" s="83" t="str">
        <f t="shared" si="15"/>
        <v>Mars 2023</v>
      </c>
      <c r="BQ8" s="83" t="str">
        <f t="shared" si="15"/>
        <v>Avril 2023</v>
      </c>
      <c r="BR8" s="83" t="str">
        <f t="shared" si="15"/>
        <v>Mai 2023</v>
      </c>
      <c r="BS8" s="83" t="str">
        <f t="shared" si="15"/>
        <v>Juin 2023</v>
      </c>
      <c r="BT8" s="83" t="str">
        <f t="shared" si="15"/>
        <v>Juil. 2023</v>
      </c>
      <c r="BU8" s="83" t="str">
        <f t="shared" si="15"/>
        <v>Août 2023</v>
      </c>
      <c r="BV8" s="83" t="str">
        <f t="shared" si="15"/>
        <v>Sept. 2023</v>
      </c>
      <c r="BW8" s="83" t="str">
        <f t="shared" si="15"/>
        <v>Oct. 2023</v>
      </c>
      <c r="BX8" s="83" t="str">
        <f t="shared" si="15"/>
        <v>Nov. 2023</v>
      </c>
      <c r="BY8" s="83" t="str">
        <f t="shared" si="15"/>
        <v>Déc. 2023</v>
      </c>
      <c r="BZ8" s="83" t="str">
        <f t="shared" si="15"/>
        <v>Janv. 2024</v>
      </c>
      <c r="CA8" s="83" t="str">
        <f t="shared" si="15"/>
        <v>Fév. 2024</v>
      </c>
      <c r="CB8" s="83" t="str">
        <f t="shared" si="15"/>
        <v>Mars 2024</v>
      </c>
      <c r="CC8" s="83" t="str">
        <f t="shared" si="15"/>
        <v>Avril 2024</v>
      </c>
      <c r="CD8" s="83" t="str">
        <f t="shared" ref="CD8:CW8" si="16">CD6&amp;" "&amp;CD7</f>
        <v>Mai 2024</v>
      </c>
      <c r="CE8" s="83" t="str">
        <f t="shared" si="16"/>
        <v>Juin 2024</v>
      </c>
      <c r="CF8" s="83" t="str">
        <f t="shared" si="16"/>
        <v>Juil. 2024</v>
      </c>
      <c r="CG8" s="83" t="str">
        <f t="shared" si="16"/>
        <v>Août 2024</v>
      </c>
      <c r="CH8" s="83" t="str">
        <f t="shared" si="16"/>
        <v>Sept. 2024</v>
      </c>
      <c r="CI8" s="83" t="str">
        <f t="shared" si="16"/>
        <v>Oct. 2024</v>
      </c>
      <c r="CJ8" s="83" t="str">
        <f t="shared" si="16"/>
        <v>Nov. 2024</v>
      </c>
      <c r="CK8" s="83" t="str">
        <f t="shared" si="16"/>
        <v>Déc. 2024</v>
      </c>
      <c r="CL8" s="83" t="str">
        <f t="shared" si="16"/>
        <v>Janv. 2025</v>
      </c>
      <c r="CM8" s="83" t="str">
        <f t="shared" si="16"/>
        <v>Fév. 2025</v>
      </c>
      <c r="CN8" s="83" t="str">
        <f t="shared" si="16"/>
        <v>Mars 2025</v>
      </c>
      <c r="CO8" s="83" t="str">
        <f t="shared" si="16"/>
        <v>Avril 2025</v>
      </c>
      <c r="CP8" s="83" t="str">
        <f t="shared" si="16"/>
        <v>Mai 2025</v>
      </c>
      <c r="CQ8" s="83" t="str">
        <f t="shared" si="16"/>
        <v>Juin 2025</v>
      </c>
      <c r="CR8" s="83" t="str">
        <f t="shared" si="16"/>
        <v>Juil. 2025</v>
      </c>
      <c r="CS8" s="83" t="str">
        <f t="shared" si="16"/>
        <v>Août 2025</v>
      </c>
      <c r="CT8" s="83" t="str">
        <f t="shared" si="16"/>
        <v>Sept. 2025</v>
      </c>
      <c r="CU8" s="83" t="str">
        <f t="shared" si="16"/>
        <v>Oct. 2025</v>
      </c>
      <c r="CV8" s="83" t="str">
        <f t="shared" si="16"/>
        <v>Nov. 2025</v>
      </c>
      <c r="CW8" s="83" t="str">
        <f t="shared" si="16"/>
        <v>Déc. 2025</v>
      </c>
    </row>
    <row r="9" spans="1:101" s="3" customFormat="1" ht="10.5" x14ac:dyDescent="0.25">
      <c r="A9" s="145" t="str">
        <f>IF(D9="","",D9)</f>
        <v>1-1</v>
      </c>
      <c r="B9" s="79" t="s">
        <v>34</v>
      </c>
      <c r="C9" s="79" t="s">
        <v>68</v>
      </c>
      <c r="D9" s="80" t="s">
        <v>98</v>
      </c>
      <c r="E9" s="86" t="s">
        <v>46</v>
      </c>
      <c r="F9" s="88"/>
      <c r="G9" s="88">
        <f t="shared" ref="G9:BR9" si="17">F9</f>
        <v>0</v>
      </c>
      <c r="H9" s="88">
        <f t="shared" si="17"/>
        <v>0</v>
      </c>
      <c r="I9" s="88">
        <f t="shared" si="17"/>
        <v>0</v>
      </c>
      <c r="J9" s="88">
        <f t="shared" si="17"/>
        <v>0</v>
      </c>
      <c r="K9" s="88">
        <f t="shared" si="17"/>
        <v>0</v>
      </c>
      <c r="L9" s="88">
        <f t="shared" si="17"/>
        <v>0</v>
      </c>
      <c r="M9" s="88">
        <f t="shared" si="17"/>
        <v>0</v>
      </c>
      <c r="N9" s="88">
        <f t="shared" si="17"/>
        <v>0</v>
      </c>
      <c r="O9" s="88">
        <f t="shared" si="17"/>
        <v>0</v>
      </c>
      <c r="P9" s="88">
        <f t="shared" si="17"/>
        <v>0</v>
      </c>
      <c r="Q9" s="88">
        <f t="shared" si="17"/>
        <v>0</v>
      </c>
      <c r="R9" s="88">
        <f t="shared" si="17"/>
        <v>0</v>
      </c>
      <c r="S9" s="88">
        <f t="shared" si="17"/>
        <v>0</v>
      </c>
      <c r="T9" s="88">
        <f t="shared" si="17"/>
        <v>0</v>
      </c>
      <c r="U9" s="88">
        <f t="shared" si="17"/>
        <v>0</v>
      </c>
      <c r="V9" s="88">
        <f t="shared" si="17"/>
        <v>0</v>
      </c>
      <c r="W9" s="88">
        <f t="shared" si="17"/>
        <v>0</v>
      </c>
      <c r="X9" s="88">
        <f t="shared" si="17"/>
        <v>0</v>
      </c>
      <c r="Y9" s="88">
        <f t="shared" si="17"/>
        <v>0</v>
      </c>
      <c r="Z9" s="88">
        <f t="shared" si="17"/>
        <v>0</v>
      </c>
      <c r="AA9" s="88">
        <f t="shared" si="17"/>
        <v>0</v>
      </c>
      <c r="AB9" s="88">
        <f t="shared" si="17"/>
        <v>0</v>
      </c>
      <c r="AC9" s="88">
        <f t="shared" si="17"/>
        <v>0</v>
      </c>
      <c r="AD9" s="88">
        <f t="shared" si="17"/>
        <v>0</v>
      </c>
      <c r="AE9" s="88">
        <f t="shared" si="17"/>
        <v>0</v>
      </c>
      <c r="AF9" s="88">
        <f t="shared" si="17"/>
        <v>0</v>
      </c>
      <c r="AG9" s="88">
        <f t="shared" si="17"/>
        <v>0</v>
      </c>
      <c r="AH9" s="88">
        <f t="shared" si="17"/>
        <v>0</v>
      </c>
      <c r="AI9" s="88">
        <f t="shared" si="17"/>
        <v>0</v>
      </c>
      <c r="AJ9" s="88">
        <f t="shared" si="17"/>
        <v>0</v>
      </c>
      <c r="AK9" s="88">
        <f t="shared" si="17"/>
        <v>0</v>
      </c>
      <c r="AL9" s="88">
        <f t="shared" si="17"/>
        <v>0</v>
      </c>
      <c r="AM9" s="88">
        <f t="shared" si="17"/>
        <v>0</v>
      </c>
      <c r="AN9" s="88">
        <f t="shared" si="17"/>
        <v>0</v>
      </c>
      <c r="AO9" s="88">
        <f t="shared" si="17"/>
        <v>0</v>
      </c>
      <c r="AP9" s="88">
        <f t="shared" si="17"/>
        <v>0</v>
      </c>
      <c r="AQ9" s="88">
        <f t="shared" si="17"/>
        <v>0</v>
      </c>
      <c r="AR9" s="88">
        <f t="shared" si="17"/>
        <v>0</v>
      </c>
      <c r="AS9" s="88">
        <f t="shared" si="17"/>
        <v>0</v>
      </c>
      <c r="AT9" s="88">
        <f t="shared" si="17"/>
        <v>0</v>
      </c>
      <c r="AU9" s="88">
        <f t="shared" si="17"/>
        <v>0</v>
      </c>
      <c r="AV9" s="88">
        <f t="shared" si="17"/>
        <v>0</v>
      </c>
      <c r="AW9" s="88">
        <f t="shared" si="17"/>
        <v>0</v>
      </c>
      <c r="AX9" s="88">
        <f t="shared" si="17"/>
        <v>0</v>
      </c>
      <c r="AY9" s="88">
        <f t="shared" si="17"/>
        <v>0</v>
      </c>
      <c r="AZ9" s="88">
        <f t="shared" si="17"/>
        <v>0</v>
      </c>
      <c r="BA9" s="88">
        <f t="shared" si="17"/>
        <v>0</v>
      </c>
      <c r="BB9" s="88">
        <f t="shared" si="17"/>
        <v>0</v>
      </c>
      <c r="BC9" s="88">
        <f t="shared" si="17"/>
        <v>0</v>
      </c>
      <c r="BD9" s="88">
        <f t="shared" si="17"/>
        <v>0</v>
      </c>
      <c r="BE9" s="88">
        <f t="shared" si="17"/>
        <v>0</v>
      </c>
      <c r="BF9" s="88">
        <f t="shared" si="17"/>
        <v>0</v>
      </c>
      <c r="BG9" s="88">
        <f t="shared" si="17"/>
        <v>0</v>
      </c>
      <c r="BH9" s="88">
        <f t="shared" si="17"/>
        <v>0</v>
      </c>
      <c r="BI9" s="88">
        <f t="shared" si="17"/>
        <v>0</v>
      </c>
      <c r="BJ9" s="88">
        <f t="shared" si="17"/>
        <v>0</v>
      </c>
      <c r="BK9" s="88">
        <f t="shared" si="17"/>
        <v>0</v>
      </c>
      <c r="BL9" s="88">
        <f t="shared" si="17"/>
        <v>0</v>
      </c>
      <c r="BM9" s="88">
        <f t="shared" si="17"/>
        <v>0</v>
      </c>
      <c r="BN9" s="88">
        <f t="shared" si="17"/>
        <v>0</v>
      </c>
      <c r="BO9" s="88">
        <f t="shared" si="17"/>
        <v>0</v>
      </c>
      <c r="BP9" s="88">
        <f t="shared" si="17"/>
        <v>0</v>
      </c>
      <c r="BQ9" s="88">
        <f t="shared" si="17"/>
        <v>0</v>
      </c>
      <c r="BR9" s="88">
        <f t="shared" si="17"/>
        <v>0</v>
      </c>
      <c r="BS9" s="88">
        <f t="shared" ref="BS9:BX9" si="18">BR9</f>
        <v>0</v>
      </c>
      <c r="BT9" s="88">
        <f t="shared" si="18"/>
        <v>0</v>
      </c>
      <c r="BU9" s="88">
        <f t="shared" si="18"/>
        <v>0</v>
      </c>
      <c r="BV9" s="88">
        <f t="shared" si="18"/>
        <v>0</v>
      </c>
      <c r="BW9" s="88">
        <f t="shared" si="18"/>
        <v>0</v>
      </c>
      <c r="BX9" s="88">
        <f t="shared" si="18"/>
        <v>0</v>
      </c>
      <c r="BY9" s="88">
        <f t="shared" ref="BY9:BY12" si="19">BX9</f>
        <v>0</v>
      </c>
      <c r="BZ9" s="88"/>
      <c r="CA9" s="14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</row>
    <row r="10" spans="1:101" s="3" customFormat="1" ht="10.5" x14ac:dyDescent="0.25">
      <c r="A10" s="145" t="str">
        <f t="shared" ref="A10:A73" si="20">IF(D10="","",D10)</f>
        <v>2-1</v>
      </c>
      <c r="B10" s="79" t="s">
        <v>235</v>
      </c>
      <c r="C10" s="79" t="s">
        <v>77</v>
      </c>
      <c r="D10" s="80" t="s">
        <v>100</v>
      </c>
      <c r="E10" s="86" t="s">
        <v>46</v>
      </c>
      <c r="F10" s="88"/>
      <c r="G10" s="88">
        <f t="shared" ref="G10:BR10" si="21">F10</f>
        <v>0</v>
      </c>
      <c r="H10" s="88">
        <f t="shared" si="21"/>
        <v>0</v>
      </c>
      <c r="I10" s="88">
        <f t="shared" si="21"/>
        <v>0</v>
      </c>
      <c r="J10" s="88">
        <f t="shared" si="21"/>
        <v>0</v>
      </c>
      <c r="K10" s="88">
        <f t="shared" si="21"/>
        <v>0</v>
      </c>
      <c r="L10" s="88">
        <f t="shared" si="21"/>
        <v>0</v>
      </c>
      <c r="M10" s="88">
        <f t="shared" si="21"/>
        <v>0</v>
      </c>
      <c r="N10" s="88">
        <f t="shared" si="21"/>
        <v>0</v>
      </c>
      <c r="O10" s="88">
        <f t="shared" si="21"/>
        <v>0</v>
      </c>
      <c r="P10" s="88">
        <f t="shared" si="21"/>
        <v>0</v>
      </c>
      <c r="Q10" s="88">
        <f t="shared" si="21"/>
        <v>0</v>
      </c>
      <c r="R10" s="88">
        <f t="shared" si="21"/>
        <v>0</v>
      </c>
      <c r="S10" s="88">
        <f t="shared" si="21"/>
        <v>0</v>
      </c>
      <c r="T10" s="88">
        <f t="shared" si="21"/>
        <v>0</v>
      </c>
      <c r="U10" s="88">
        <f t="shared" si="21"/>
        <v>0</v>
      </c>
      <c r="V10" s="88">
        <f t="shared" si="21"/>
        <v>0</v>
      </c>
      <c r="W10" s="88">
        <f t="shared" si="21"/>
        <v>0</v>
      </c>
      <c r="X10" s="88">
        <f t="shared" si="21"/>
        <v>0</v>
      </c>
      <c r="Y10" s="88">
        <f t="shared" si="21"/>
        <v>0</v>
      </c>
      <c r="Z10" s="88">
        <f t="shared" si="21"/>
        <v>0</v>
      </c>
      <c r="AA10" s="88">
        <f t="shared" si="21"/>
        <v>0</v>
      </c>
      <c r="AB10" s="88">
        <f t="shared" si="21"/>
        <v>0</v>
      </c>
      <c r="AC10" s="88">
        <f t="shared" si="21"/>
        <v>0</v>
      </c>
      <c r="AD10" s="88">
        <f t="shared" si="21"/>
        <v>0</v>
      </c>
      <c r="AE10" s="88">
        <f t="shared" si="21"/>
        <v>0</v>
      </c>
      <c r="AF10" s="88">
        <f t="shared" si="21"/>
        <v>0</v>
      </c>
      <c r="AG10" s="88">
        <f t="shared" si="21"/>
        <v>0</v>
      </c>
      <c r="AH10" s="88">
        <f t="shared" si="21"/>
        <v>0</v>
      </c>
      <c r="AI10" s="88">
        <f t="shared" si="21"/>
        <v>0</v>
      </c>
      <c r="AJ10" s="88">
        <f t="shared" si="21"/>
        <v>0</v>
      </c>
      <c r="AK10" s="88">
        <f t="shared" si="21"/>
        <v>0</v>
      </c>
      <c r="AL10" s="88">
        <f t="shared" si="21"/>
        <v>0</v>
      </c>
      <c r="AM10" s="88">
        <f t="shared" si="21"/>
        <v>0</v>
      </c>
      <c r="AN10" s="88">
        <f t="shared" si="21"/>
        <v>0</v>
      </c>
      <c r="AO10" s="88">
        <f t="shared" si="21"/>
        <v>0</v>
      </c>
      <c r="AP10" s="88">
        <f t="shared" si="21"/>
        <v>0</v>
      </c>
      <c r="AQ10" s="88">
        <f t="shared" si="21"/>
        <v>0</v>
      </c>
      <c r="AR10" s="88">
        <f t="shared" si="21"/>
        <v>0</v>
      </c>
      <c r="AS10" s="88">
        <f t="shared" si="21"/>
        <v>0</v>
      </c>
      <c r="AT10" s="88">
        <f t="shared" si="21"/>
        <v>0</v>
      </c>
      <c r="AU10" s="88">
        <f t="shared" si="21"/>
        <v>0</v>
      </c>
      <c r="AV10" s="88">
        <f t="shared" si="21"/>
        <v>0</v>
      </c>
      <c r="AW10" s="88">
        <f t="shared" si="21"/>
        <v>0</v>
      </c>
      <c r="AX10" s="88">
        <f t="shared" si="21"/>
        <v>0</v>
      </c>
      <c r="AY10" s="88">
        <f t="shared" si="21"/>
        <v>0</v>
      </c>
      <c r="AZ10" s="88">
        <f t="shared" si="21"/>
        <v>0</v>
      </c>
      <c r="BA10" s="88">
        <f t="shared" si="21"/>
        <v>0</v>
      </c>
      <c r="BB10" s="88">
        <f t="shared" si="21"/>
        <v>0</v>
      </c>
      <c r="BC10" s="88">
        <f t="shared" si="21"/>
        <v>0</v>
      </c>
      <c r="BD10" s="88">
        <f t="shared" si="21"/>
        <v>0</v>
      </c>
      <c r="BE10" s="88">
        <f t="shared" si="21"/>
        <v>0</v>
      </c>
      <c r="BF10" s="88">
        <f t="shared" si="21"/>
        <v>0</v>
      </c>
      <c r="BG10" s="88">
        <f t="shared" si="21"/>
        <v>0</v>
      </c>
      <c r="BH10" s="88">
        <f t="shared" si="21"/>
        <v>0</v>
      </c>
      <c r="BI10" s="88">
        <f t="shared" si="21"/>
        <v>0</v>
      </c>
      <c r="BJ10" s="88">
        <f t="shared" si="21"/>
        <v>0</v>
      </c>
      <c r="BK10" s="88">
        <f t="shared" si="21"/>
        <v>0</v>
      </c>
      <c r="BL10" s="88">
        <f t="shared" si="21"/>
        <v>0</v>
      </c>
      <c r="BM10" s="88">
        <f t="shared" si="21"/>
        <v>0</v>
      </c>
      <c r="BN10" s="88">
        <f t="shared" si="21"/>
        <v>0</v>
      </c>
      <c r="BO10" s="88">
        <f t="shared" si="21"/>
        <v>0</v>
      </c>
      <c r="BP10" s="88">
        <f t="shared" si="21"/>
        <v>0</v>
      </c>
      <c r="BQ10" s="88">
        <f t="shared" si="21"/>
        <v>0</v>
      </c>
      <c r="BR10" s="88">
        <f t="shared" si="21"/>
        <v>0</v>
      </c>
      <c r="BS10" s="88">
        <f t="shared" ref="BS10:BX10" si="22">BR10</f>
        <v>0</v>
      </c>
      <c r="BT10" s="88">
        <f t="shared" si="22"/>
        <v>0</v>
      </c>
      <c r="BU10" s="88">
        <f t="shared" si="22"/>
        <v>0</v>
      </c>
      <c r="BV10" s="88">
        <f t="shared" si="22"/>
        <v>0</v>
      </c>
      <c r="BW10" s="88">
        <f t="shared" si="22"/>
        <v>0</v>
      </c>
      <c r="BX10" s="88">
        <f t="shared" si="22"/>
        <v>0</v>
      </c>
      <c r="BY10" s="88">
        <f t="shared" si="19"/>
        <v>0</v>
      </c>
      <c r="BZ10" s="88"/>
      <c r="CA10" s="14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</row>
    <row r="11" spans="1:101" s="3" customFormat="1" ht="10.5" x14ac:dyDescent="0.25">
      <c r="A11" s="145" t="str">
        <f t="shared" si="20"/>
        <v>3-1</v>
      </c>
      <c r="B11" s="79" t="s">
        <v>73</v>
      </c>
      <c r="C11" s="79" t="s">
        <v>78</v>
      </c>
      <c r="D11" s="80" t="s">
        <v>103</v>
      </c>
      <c r="E11" s="86" t="s">
        <v>46</v>
      </c>
      <c r="F11" s="88"/>
      <c r="G11" s="88">
        <f t="shared" ref="G11:BR11" si="23">F11</f>
        <v>0</v>
      </c>
      <c r="H11" s="88">
        <f t="shared" si="23"/>
        <v>0</v>
      </c>
      <c r="I11" s="88">
        <f t="shared" si="23"/>
        <v>0</v>
      </c>
      <c r="J11" s="88">
        <f t="shared" si="23"/>
        <v>0</v>
      </c>
      <c r="K11" s="88">
        <f t="shared" si="23"/>
        <v>0</v>
      </c>
      <c r="L11" s="88">
        <f t="shared" si="23"/>
        <v>0</v>
      </c>
      <c r="M11" s="88">
        <f t="shared" si="23"/>
        <v>0</v>
      </c>
      <c r="N11" s="88">
        <f t="shared" si="23"/>
        <v>0</v>
      </c>
      <c r="O11" s="88">
        <f t="shared" si="23"/>
        <v>0</v>
      </c>
      <c r="P11" s="88">
        <f t="shared" si="23"/>
        <v>0</v>
      </c>
      <c r="Q11" s="88">
        <f t="shared" si="23"/>
        <v>0</v>
      </c>
      <c r="R11" s="88">
        <f t="shared" si="23"/>
        <v>0</v>
      </c>
      <c r="S11" s="88">
        <f t="shared" si="23"/>
        <v>0</v>
      </c>
      <c r="T11" s="88">
        <f t="shared" si="23"/>
        <v>0</v>
      </c>
      <c r="U11" s="88">
        <f t="shared" si="23"/>
        <v>0</v>
      </c>
      <c r="V11" s="88">
        <f t="shared" si="23"/>
        <v>0</v>
      </c>
      <c r="W11" s="88">
        <f t="shared" si="23"/>
        <v>0</v>
      </c>
      <c r="X11" s="88">
        <f t="shared" si="23"/>
        <v>0</v>
      </c>
      <c r="Y11" s="88">
        <f t="shared" si="23"/>
        <v>0</v>
      </c>
      <c r="Z11" s="88">
        <f t="shared" si="23"/>
        <v>0</v>
      </c>
      <c r="AA11" s="88">
        <f t="shared" si="23"/>
        <v>0</v>
      </c>
      <c r="AB11" s="88">
        <f t="shared" si="23"/>
        <v>0</v>
      </c>
      <c r="AC11" s="88">
        <f t="shared" si="23"/>
        <v>0</v>
      </c>
      <c r="AD11" s="88">
        <f t="shared" si="23"/>
        <v>0</v>
      </c>
      <c r="AE11" s="88">
        <f t="shared" si="23"/>
        <v>0</v>
      </c>
      <c r="AF11" s="88">
        <f t="shared" si="23"/>
        <v>0</v>
      </c>
      <c r="AG11" s="88">
        <f t="shared" si="23"/>
        <v>0</v>
      </c>
      <c r="AH11" s="88">
        <f t="shared" si="23"/>
        <v>0</v>
      </c>
      <c r="AI11" s="88">
        <f t="shared" si="23"/>
        <v>0</v>
      </c>
      <c r="AJ11" s="88">
        <f t="shared" si="23"/>
        <v>0</v>
      </c>
      <c r="AK11" s="88">
        <f t="shared" si="23"/>
        <v>0</v>
      </c>
      <c r="AL11" s="88">
        <f t="shared" si="23"/>
        <v>0</v>
      </c>
      <c r="AM11" s="88">
        <f t="shared" si="23"/>
        <v>0</v>
      </c>
      <c r="AN11" s="88">
        <f t="shared" si="23"/>
        <v>0</v>
      </c>
      <c r="AO11" s="88">
        <f t="shared" si="23"/>
        <v>0</v>
      </c>
      <c r="AP11" s="88">
        <f t="shared" si="23"/>
        <v>0</v>
      </c>
      <c r="AQ11" s="88">
        <f t="shared" si="23"/>
        <v>0</v>
      </c>
      <c r="AR11" s="88">
        <f t="shared" si="23"/>
        <v>0</v>
      </c>
      <c r="AS11" s="88">
        <f t="shared" si="23"/>
        <v>0</v>
      </c>
      <c r="AT11" s="88">
        <f t="shared" si="23"/>
        <v>0</v>
      </c>
      <c r="AU11" s="88">
        <f t="shared" si="23"/>
        <v>0</v>
      </c>
      <c r="AV11" s="88">
        <f t="shared" si="23"/>
        <v>0</v>
      </c>
      <c r="AW11" s="88">
        <f t="shared" si="23"/>
        <v>0</v>
      </c>
      <c r="AX11" s="88">
        <f t="shared" si="23"/>
        <v>0</v>
      </c>
      <c r="AY11" s="88">
        <f t="shared" si="23"/>
        <v>0</v>
      </c>
      <c r="AZ11" s="88">
        <f t="shared" si="23"/>
        <v>0</v>
      </c>
      <c r="BA11" s="88">
        <f t="shared" si="23"/>
        <v>0</v>
      </c>
      <c r="BB11" s="88">
        <f t="shared" si="23"/>
        <v>0</v>
      </c>
      <c r="BC11" s="88">
        <f t="shared" si="23"/>
        <v>0</v>
      </c>
      <c r="BD11" s="88">
        <f t="shared" si="23"/>
        <v>0</v>
      </c>
      <c r="BE11" s="88">
        <f t="shared" si="23"/>
        <v>0</v>
      </c>
      <c r="BF11" s="88">
        <f t="shared" si="23"/>
        <v>0</v>
      </c>
      <c r="BG11" s="88">
        <f t="shared" si="23"/>
        <v>0</v>
      </c>
      <c r="BH11" s="88">
        <f t="shared" si="23"/>
        <v>0</v>
      </c>
      <c r="BI11" s="88">
        <f t="shared" si="23"/>
        <v>0</v>
      </c>
      <c r="BJ11" s="88">
        <f t="shared" si="23"/>
        <v>0</v>
      </c>
      <c r="BK11" s="88">
        <f t="shared" si="23"/>
        <v>0</v>
      </c>
      <c r="BL11" s="88">
        <f t="shared" si="23"/>
        <v>0</v>
      </c>
      <c r="BM11" s="88">
        <f t="shared" si="23"/>
        <v>0</v>
      </c>
      <c r="BN11" s="88">
        <f t="shared" si="23"/>
        <v>0</v>
      </c>
      <c r="BO11" s="88">
        <f t="shared" si="23"/>
        <v>0</v>
      </c>
      <c r="BP11" s="88">
        <f t="shared" si="23"/>
        <v>0</v>
      </c>
      <c r="BQ11" s="88">
        <f t="shared" si="23"/>
        <v>0</v>
      </c>
      <c r="BR11" s="88">
        <f t="shared" si="23"/>
        <v>0</v>
      </c>
      <c r="BS11" s="88">
        <f t="shared" ref="BS11:BX11" si="24">BR11</f>
        <v>0</v>
      </c>
      <c r="BT11" s="88">
        <f t="shared" si="24"/>
        <v>0</v>
      </c>
      <c r="BU11" s="88">
        <f t="shared" si="24"/>
        <v>0</v>
      </c>
      <c r="BV11" s="88">
        <f t="shared" si="24"/>
        <v>0</v>
      </c>
      <c r="BW11" s="88">
        <f t="shared" si="24"/>
        <v>0</v>
      </c>
      <c r="BX11" s="88">
        <f t="shared" si="24"/>
        <v>0</v>
      </c>
      <c r="BY11" s="88">
        <f t="shared" si="19"/>
        <v>0</v>
      </c>
      <c r="BZ11" s="88"/>
      <c r="CA11" s="14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</row>
    <row r="12" spans="1:101" s="3" customFormat="1" ht="10.5" x14ac:dyDescent="0.25">
      <c r="A12" s="145" t="str">
        <f t="shared" si="20"/>
        <v>4-1</v>
      </c>
      <c r="B12" s="79" t="s">
        <v>74</v>
      </c>
      <c r="C12" s="79" t="s">
        <v>79</v>
      </c>
      <c r="D12" s="80" t="s">
        <v>106</v>
      </c>
      <c r="E12" s="86" t="s">
        <v>46</v>
      </c>
      <c r="F12" s="88"/>
      <c r="G12" s="88">
        <f t="shared" ref="G12:BR12" si="25">F12</f>
        <v>0</v>
      </c>
      <c r="H12" s="88">
        <f t="shared" si="25"/>
        <v>0</v>
      </c>
      <c r="I12" s="88">
        <f t="shared" si="25"/>
        <v>0</v>
      </c>
      <c r="J12" s="88">
        <f t="shared" si="25"/>
        <v>0</v>
      </c>
      <c r="K12" s="88">
        <f t="shared" si="25"/>
        <v>0</v>
      </c>
      <c r="L12" s="88">
        <f t="shared" si="25"/>
        <v>0</v>
      </c>
      <c r="M12" s="88">
        <f t="shared" si="25"/>
        <v>0</v>
      </c>
      <c r="N12" s="88">
        <f t="shared" si="25"/>
        <v>0</v>
      </c>
      <c r="O12" s="88">
        <f t="shared" si="25"/>
        <v>0</v>
      </c>
      <c r="P12" s="88">
        <f t="shared" si="25"/>
        <v>0</v>
      </c>
      <c r="Q12" s="88">
        <f t="shared" si="25"/>
        <v>0</v>
      </c>
      <c r="R12" s="88">
        <f t="shared" si="25"/>
        <v>0</v>
      </c>
      <c r="S12" s="88">
        <f t="shared" si="25"/>
        <v>0</v>
      </c>
      <c r="T12" s="88">
        <f t="shared" si="25"/>
        <v>0</v>
      </c>
      <c r="U12" s="88">
        <f t="shared" si="25"/>
        <v>0</v>
      </c>
      <c r="V12" s="88">
        <f t="shared" si="25"/>
        <v>0</v>
      </c>
      <c r="W12" s="88">
        <f t="shared" si="25"/>
        <v>0</v>
      </c>
      <c r="X12" s="88">
        <f t="shared" si="25"/>
        <v>0</v>
      </c>
      <c r="Y12" s="88">
        <f t="shared" si="25"/>
        <v>0</v>
      </c>
      <c r="Z12" s="88">
        <f t="shared" si="25"/>
        <v>0</v>
      </c>
      <c r="AA12" s="88">
        <f t="shared" si="25"/>
        <v>0</v>
      </c>
      <c r="AB12" s="88">
        <f t="shared" si="25"/>
        <v>0</v>
      </c>
      <c r="AC12" s="88">
        <f t="shared" si="25"/>
        <v>0</v>
      </c>
      <c r="AD12" s="88">
        <f t="shared" si="25"/>
        <v>0</v>
      </c>
      <c r="AE12" s="88">
        <f t="shared" si="25"/>
        <v>0</v>
      </c>
      <c r="AF12" s="88">
        <f t="shared" si="25"/>
        <v>0</v>
      </c>
      <c r="AG12" s="88">
        <f t="shared" si="25"/>
        <v>0</v>
      </c>
      <c r="AH12" s="88">
        <f t="shared" si="25"/>
        <v>0</v>
      </c>
      <c r="AI12" s="88">
        <f t="shared" si="25"/>
        <v>0</v>
      </c>
      <c r="AJ12" s="88">
        <f t="shared" si="25"/>
        <v>0</v>
      </c>
      <c r="AK12" s="88">
        <f t="shared" si="25"/>
        <v>0</v>
      </c>
      <c r="AL12" s="88">
        <f t="shared" si="25"/>
        <v>0</v>
      </c>
      <c r="AM12" s="88">
        <f t="shared" si="25"/>
        <v>0</v>
      </c>
      <c r="AN12" s="88">
        <f t="shared" si="25"/>
        <v>0</v>
      </c>
      <c r="AO12" s="88">
        <f t="shared" si="25"/>
        <v>0</v>
      </c>
      <c r="AP12" s="88">
        <f t="shared" si="25"/>
        <v>0</v>
      </c>
      <c r="AQ12" s="88">
        <f t="shared" si="25"/>
        <v>0</v>
      </c>
      <c r="AR12" s="88">
        <f t="shared" si="25"/>
        <v>0</v>
      </c>
      <c r="AS12" s="88">
        <f t="shared" si="25"/>
        <v>0</v>
      </c>
      <c r="AT12" s="88">
        <f t="shared" si="25"/>
        <v>0</v>
      </c>
      <c r="AU12" s="88">
        <f t="shared" si="25"/>
        <v>0</v>
      </c>
      <c r="AV12" s="88">
        <f t="shared" si="25"/>
        <v>0</v>
      </c>
      <c r="AW12" s="88">
        <f t="shared" si="25"/>
        <v>0</v>
      </c>
      <c r="AX12" s="88">
        <f t="shared" si="25"/>
        <v>0</v>
      </c>
      <c r="AY12" s="88">
        <f t="shared" si="25"/>
        <v>0</v>
      </c>
      <c r="AZ12" s="88">
        <f t="shared" si="25"/>
        <v>0</v>
      </c>
      <c r="BA12" s="88">
        <f t="shared" si="25"/>
        <v>0</v>
      </c>
      <c r="BB12" s="88">
        <f t="shared" si="25"/>
        <v>0</v>
      </c>
      <c r="BC12" s="88">
        <f t="shared" si="25"/>
        <v>0</v>
      </c>
      <c r="BD12" s="88">
        <f t="shared" si="25"/>
        <v>0</v>
      </c>
      <c r="BE12" s="88">
        <f t="shared" si="25"/>
        <v>0</v>
      </c>
      <c r="BF12" s="88">
        <f t="shared" si="25"/>
        <v>0</v>
      </c>
      <c r="BG12" s="88">
        <f t="shared" si="25"/>
        <v>0</v>
      </c>
      <c r="BH12" s="88">
        <f t="shared" si="25"/>
        <v>0</v>
      </c>
      <c r="BI12" s="88">
        <f t="shared" si="25"/>
        <v>0</v>
      </c>
      <c r="BJ12" s="88">
        <f t="shared" si="25"/>
        <v>0</v>
      </c>
      <c r="BK12" s="88">
        <f t="shared" si="25"/>
        <v>0</v>
      </c>
      <c r="BL12" s="88">
        <f t="shared" si="25"/>
        <v>0</v>
      </c>
      <c r="BM12" s="88">
        <f t="shared" si="25"/>
        <v>0</v>
      </c>
      <c r="BN12" s="88">
        <f t="shared" si="25"/>
        <v>0</v>
      </c>
      <c r="BO12" s="88">
        <f t="shared" si="25"/>
        <v>0</v>
      </c>
      <c r="BP12" s="88">
        <f t="shared" si="25"/>
        <v>0</v>
      </c>
      <c r="BQ12" s="88">
        <f t="shared" si="25"/>
        <v>0</v>
      </c>
      <c r="BR12" s="88">
        <f t="shared" si="25"/>
        <v>0</v>
      </c>
      <c r="BS12" s="88">
        <f t="shared" ref="BS12:BX12" si="26">BR12</f>
        <v>0</v>
      </c>
      <c r="BT12" s="88">
        <f t="shared" si="26"/>
        <v>0</v>
      </c>
      <c r="BU12" s="88">
        <f t="shared" si="26"/>
        <v>0</v>
      </c>
      <c r="BV12" s="88">
        <f t="shared" si="26"/>
        <v>0</v>
      </c>
      <c r="BW12" s="88">
        <f t="shared" si="26"/>
        <v>0</v>
      </c>
      <c r="BX12" s="88">
        <f t="shared" si="26"/>
        <v>0</v>
      </c>
      <c r="BY12" s="88">
        <f t="shared" si="19"/>
        <v>0</v>
      </c>
      <c r="BZ12" s="88"/>
      <c r="CA12" s="14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</row>
    <row r="13" spans="1:101" s="3" customFormat="1" ht="10.5" x14ac:dyDescent="0.25">
      <c r="A13" s="145"/>
      <c r="B13" s="79"/>
      <c r="C13" s="79"/>
      <c r="D13" s="80"/>
      <c r="E13" s="86"/>
      <c r="F13" s="88"/>
      <c r="G13" s="14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14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14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14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148"/>
      <c r="BP13" s="88"/>
      <c r="BQ13" s="88"/>
      <c r="BR13" s="148"/>
      <c r="BS13" s="88"/>
      <c r="BT13" s="88"/>
      <c r="BU13" s="88"/>
      <c r="BV13" s="88"/>
      <c r="BW13" s="88"/>
      <c r="BX13" s="88"/>
      <c r="BY13" s="88"/>
      <c r="BZ13" s="88"/>
      <c r="CA13" s="14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</row>
    <row r="14" spans="1:101" s="3" customFormat="1" ht="10.5" x14ac:dyDescent="0.25">
      <c r="A14" s="145"/>
      <c r="B14" s="79"/>
      <c r="C14" s="79"/>
      <c r="D14" s="80"/>
      <c r="E14" s="86"/>
      <c r="F14" s="88"/>
      <c r="G14" s="14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4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14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14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148"/>
      <c r="BP14" s="88"/>
      <c r="BQ14" s="88"/>
      <c r="BR14" s="148"/>
      <c r="BS14" s="88"/>
      <c r="BT14" s="88"/>
      <c r="BU14" s="88"/>
      <c r="BV14" s="88"/>
      <c r="BW14" s="88"/>
      <c r="BX14" s="88"/>
      <c r="BY14" s="88"/>
      <c r="BZ14" s="88"/>
      <c r="CA14" s="14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</row>
    <row r="15" spans="1:101" s="3" customFormat="1" ht="10.5" x14ac:dyDescent="0.25">
      <c r="A15" s="145"/>
      <c r="B15" s="79"/>
      <c r="C15" s="79"/>
      <c r="D15" s="80"/>
      <c r="E15" s="86"/>
      <c r="F15" s="88"/>
      <c r="G15" s="14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14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14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14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148"/>
      <c r="BP15" s="88"/>
      <c r="BQ15" s="88"/>
      <c r="BR15" s="148"/>
      <c r="BS15" s="88"/>
      <c r="BT15" s="88"/>
      <c r="BU15" s="88"/>
      <c r="BV15" s="88"/>
      <c r="BW15" s="88"/>
      <c r="BX15" s="88"/>
      <c r="BY15" s="88"/>
      <c r="BZ15" s="88"/>
      <c r="CA15" s="14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</row>
    <row r="16" spans="1:101" s="3" customFormat="1" ht="10.5" x14ac:dyDescent="0.25">
      <c r="A16" s="145"/>
      <c r="B16" s="79"/>
      <c r="C16" s="79"/>
      <c r="D16" s="80"/>
      <c r="E16" s="86"/>
      <c r="F16" s="88"/>
      <c r="G16" s="14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14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14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14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148"/>
      <c r="BP16" s="88"/>
      <c r="BQ16" s="88"/>
      <c r="BR16" s="148"/>
      <c r="BS16" s="88"/>
      <c r="BT16" s="88"/>
      <c r="BU16" s="88"/>
      <c r="BV16" s="88"/>
      <c r="BW16" s="88"/>
      <c r="BX16" s="88"/>
      <c r="BY16" s="88"/>
      <c r="BZ16" s="88"/>
      <c r="CA16" s="14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</row>
    <row r="17" spans="1:101" s="3" customFormat="1" ht="10.5" x14ac:dyDescent="0.25">
      <c r="A17" s="145"/>
      <c r="B17" s="79"/>
      <c r="C17" s="79"/>
      <c r="D17" s="80"/>
      <c r="E17" s="86"/>
      <c r="F17" s="88"/>
      <c r="G17" s="14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14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14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14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148"/>
      <c r="BP17" s="88"/>
      <c r="BQ17" s="88"/>
      <c r="BR17" s="148"/>
      <c r="BS17" s="88"/>
      <c r="BT17" s="88"/>
      <c r="BU17" s="88"/>
      <c r="BV17" s="88"/>
      <c r="BW17" s="88"/>
      <c r="BX17" s="88"/>
      <c r="BY17" s="88"/>
      <c r="BZ17" s="88"/>
      <c r="CA17" s="14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</row>
    <row r="18" spans="1:101" s="3" customFormat="1" ht="10.5" x14ac:dyDescent="0.25">
      <c r="A18" s="145"/>
      <c r="B18" s="79"/>
      <c r="C18" s="79"/>
      <c r="D18" s="80"/>
      <c r="E18" s="86"/>
      <c r="F18" s="88"/>
      <c r="G18" s="14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14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14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14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148"/>
      <c r="BP18" s="88"/>
      <c r="BQ18" s="88"/>
      <c r="BR18" s="148"/>
      <c r="BS18" s="88"/>
      <c r="BT18" s="88"/>
      <c r="BU18" s="88"/>
      <c r="BV18" s="88"/>
      <c r="BW18" s="88"/>
      <c r="BX18" s="88"/>
      <c r="BY18" s="88"/>
      <c r="BZ18" s="88"/>
      <c r="CA18" s="14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</row>
    <row r="19" spans="1:101" s="3" customFormat="1" ht="10.5" x14ac:dyDescent="0.25">
      <c r="A19" s="145"/>
      <c r="B19" s="79"/>
      <c r="C19" s="79"/>
      <c r="D19" s="80"/>
      <c r="E19" s="86"/>
      <c r="F19" s="88"/>
      <c r="G19" s="14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14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14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14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148"/>
      <c r="BP19" s="88"/>
      <c r="BQ19" s="88"/>
      <c r="BR19" s="148"/>
      <c r="BS19" s="88"/>
      <c r="BT19" s="88"/>
      <c r="BU19" s="88"/>
      <c r="BV19" s="88"/>
      <c r="BW19" s="88"/>
      <c r="BX19" s="88"/>
      <c r="BY19" s="88"/>
      <c r="BZ19" s="88"/>
      <c r="CA19" s="14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</row>
    <row r="20" spans="1:101" s="3" customFormat="1" ht="10.5" x14ac:dyDescent="0.25">
      <c r="A20" s="145"/>
      <c r="B20" s="79"/>
      <c r="C20" s="79"/>
      <c r="D20" s="80"/>
      <c r="E20" s="86"/>
      <c r="F20" s="88"/>
      <c r="G20" s="14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14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14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14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148"/>
      <c r="BP20" s="88"/>
      <c r="BQ20" s="88"/>
      <c r="BR20" s="148"/>
      <c r="BS20" s="88"/>
      <c r="BT20" s="88"/>
      <c r="BU20" s="88"/>
      <c r="BV20" s="88"/>
      <c r="BW20" s="88"/>
      <c r="BX20" s="88"/>
      <c r="BY20" s="88"/>
      <c r="BZ20" s="88"/>
      <c r="CA20" s="14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</row>
    <row r="21" spans="1:101" s="3" customFormat="1" ht="10.5" x14ac:dyDescent="0.25">
      <c r="A21" s="145"/>
      <c r="B21" s="79"/>
      <c r="C21" s="79"/>
      <c r="D21" s="80"/>
      <c r="E21" s="86"/>
      <c r="F21" s="88"/>
      <c r="G21" s="14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14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14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14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148"/>
      <c r="BP21" s="88"/>
      <c r="BQ21" s="88"/>
      <c r="BR21" s="148"/>
      <c r="BS21" s="88"/>
      <c r="BT21" s="88"/>
      <c r="BU21" s="88"/>
      <c r="BV21" s="88"/>
      <c r="BW21" s="88"/>
      <c r="BX21" s="88"/>
      <c r="BY21" s="88"/>
      <c r="BZ21" s="88"/>
      <c r="CA21" s="14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</row>
    <row r="22" spans="1:101" s="3" customFormat="1" ht="10.5" x14ac:dyDescent="0.25">
      <c r="A22" s="145"/>
      <c r="B22" s="79"/>
      <c r="C22" s="79"/>
      <c r="D22" s="80"/>
      <c r="E22" s="86"/>
      <c r="F22" s="88"/>
      <c r="G22" s="14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14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14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14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148"/>
      <c r="BP22" s="88"/>
      <c r="BQ22" s="88"/>
      <c r="BR22" s="148"/>
      <c r="BS22" s="88"/>
      <c r="BT22" s="88"/>
      <c r="BU22" s="88"/>
      <c r="BV22" s="88"/>
      <c r="BW22" s="88"/>
      <c r="BX22" s="88"/>
      <c r="BY22" s="88"/>
      <c r="BZ22" s="88"/>
      <c r="CA22" s="14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</row>
    <row r="23" spans="1:101" s="3" customFormat="1" ht="10.5" x14ac:dyDescent="0.25">
      <c r="A23" s="145"/>
      <c r="B23" s="79"/>
      <c r="C23" s="79"/>
      <c r="D23" s="80"/>
      <c r="E23" s="86"/>
      <c r="F23" s="88"/>
      <c r="G23" s="14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14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14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14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148"/>
      <c r="BP23" s="88"/>
      <c r="BQ23" s="88"/>
      <c r="BR23" s="148"/>
      <c r="BS23" s="88"/>
      <c r="BT23" s="88"/>
      <c r="BU23" s="88"/>
      <c r="BV23" s="88"/>
      <c r="BW23" s="88"/>
      <c r="BX23" s="88"/>
      <c r="BY23" s="88"/>
      <c r="BZ23" s="88"/>
      <c r="CA23" s="14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</row>
    <row r="24" spans="1:101" s="3" customFormat="1" ht="10.5" x14ac:dyDescent="0.25">
      <c r="A24" s="145"/>
      <c r="B24" s="79"/>
      <c r="C24" s="79"/>
      <c r="D24" s="80"/>
      <c r="E24" s="86"/>
      <c r="F24" s="88"/>
      <c r="G24" s="14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14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14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14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148"/>
      <c r="BP24" s="88"/>
      <c r="BQ24" s="88"/>
      <c r="BR24" s="148"/>
      <c r="BS24" s="88"/>
      <c r="BT24" s="88"/>
      <c r="BU24" s="88"/>
      <c r="BV24" s="88"/>
      <c r="BW24" s="88"/>
      <c r="BX24" s="88"/>
      <c r="BY24" s="88"/>
      <c r="BZ24" s="88"/>
      <c r="CA24" s="14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</row>
    <row r="25" spans="1:101" s="3" customFormat="1" ht="10.5" x14ac:dyDescent="0.25">
      <c r="A25" s="145"/>
      <c r="B25" s="79"/>
      <c r="C25" s="79"/>
      <c r="D25" s="80"/>
      <c r="E25" s="86"/>
      <c r="F25" s="88"/>
      <c r="G25" s="14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14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14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14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148"/>
      <c r="BP25" s="88"/>
      <c r="BQ25" s="88"/>
      <c r="BR25" s="148"/>
      <c r="BS25" s="88"/>
      <c r="BT25" s="88"/>
      <c r="BU25" s="88"/>
      <c r="BV25" s="88"/>
      <c r="BW25" s="88"/>
      <c r="BX25" s="88"/>
      <c r="BY25" s="88"/>
      <c r="BZ25" s="88"/>
      <c r="CA25" s="14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</row>
    <row r="26" spans="1:101" s="3" customFormat="1" ht="10.5" x14ac:dyDescent="0.25">
      <c r="A26" s="145"/>
      <c r="B26" s="79"/>
      <c r="C26" s="79"/>
      <c r="D26" s="80"/>
      <c r="E26" s="86"/>
      <c r="F26" s="88"/>
      <c r="G26" s="14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14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14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14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148"/>
      <c r="BP26" s="88"/>
      <c r="BQ26" s="88"/>
      <c r="BR26" s="148"/>
      <c r="BS26" s="88"/>
      <c r="BT26" s="88"/>
      <c r="BU26" s="88"/>
      <c r="BV26" s="88"/>
      <c r="BW26" s="88"/>
      <c r="BX26" s="88"/>
      <c r="BY26" s="88"/>
      <c r="BZ26" s="88"/>
      <c r="CA26" s="14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</row>
    <row r="27" spans="1:101" s="3" customFormat="1" ht="10.5" x14ac:dyDescent="0.25">
      <c r="A27" s="145"/>
      <c r="B27" s="79"/>
      <c r="C27" s="79"/>
      <c r="D27" s="80"/>
      <c r="E27" s="86"/>
      <c r="F27" s="88"/>
      <c r="G27" s="14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14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14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14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148"/>
      <c r="BP27" s="88"/>
      <c r="BQ27" s="88"/>
      <c r="BR27" s="148"/>
      <c r="BS27" s="88"/>
      <c r="BT27" s="88"/>
      <c r="BU27" s="88"/>
      <c r="BV27" s="88"/>
      <c r="BW27" s="88"/>
      <c r="BX27" s="88"/>
      <c r="BY27" s="88"/>
      <c r="BZ27" s="88"/>
      <c r="CA27" s="14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</row>
    <row r="28" spans="1:101" s="3" customFormat="1" ht="10.5" x14ac:dyDescent="0.25">
      <c r="A28" s="145"/>
      <c r="B28" s="79"/>
      <c r="C28" s="79"/>
      <c r="D28" s="80"/>
      <c r="E28" s="86"/>
      <c r="F28" s="88"/>
      <c r="G28" s="14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14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14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14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148"/>
      <c r="BP28" s="88"/>
      <c r="BQ28" s="88"/>
      <c r="BR28" s="148"/>
      <c r="BS28" s="88"/>
      <c r="BT28" s="88"/>
      <c r="BU28" s="88"/>
      <c r="BV28" s="88"/>
      <c r="BW28" s="88"/>
      <c r="BX28" s="88"/>
      <c r="BY28" s="88"/>
      <c r="BZ28" s="88"/>
      <c r="CA28" s="14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</row>
    <row r="29" spans="1:101" s="3" customFormat="1" ht="10.5" x14ac:dyDescent="0.25">
      <c r="A29" s="145"/>
      <c r="B29" s="79"/>
      <c r="C29" s="79"/>
      <c r="D29" s="80"/>
      <c r="E29" s="86"/>
      <c r="F29" s="88"/>
      <c r="G29" s="14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14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14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14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148"/>
      <c r="BP29" s="88"/>
      <c r="BQ29" s="88"/>
      <c r="BR29" s="148"/>
      <c r="BS29" s="88"/>
      <c r="BT29" s="88"/>
      <c r="BU29" s="88"/>
      <c r="BV29" s="88"/>
      <c r="BW29" s="88"/>
      <c r="BX29" s="88"/>
      <c r="BY29" s="88"/>
      <c r="BZ29" s="88"/>
      <c r="CA29" s="14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</row>
    <row r="30" spans="1:101" s="3" customFormat="1" ht="10.5" x14ac:dyDescent="0.25">
      <c r="A30" s="145"/>
      <c r="B30" s="79"/>
      <c r="C30" s="79"/>
      <c r="D30" s="80"/>
      <c r="E30" s="86"/>
      <c r="F30" s="88"/>
      <c r="G30" s="14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14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14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14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148"/>
      <c r="BP30" s="88"/>
      <c r="BQ30" s="88"/>
      <c r="BR30" s="148"/>
      <c r="BS30" s="88"/>
      <c r="BT30" s="88"/>
      <c r="BU30" s="88"/>
      <c r="BV30" s="88"/>
      <c r="BW30" s="88"/>
      <c r="BX30" s="88"/>
      <c r="BY30" s="88"/>
      <c r="BZ30" s="88"/>
      <c r="CA30" s="14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</row>
    <row r="31" spans="1:101" s="3" customFormat="1" ht="10.5" x14ac:dyDescent="0.25">
      <c r="A31" s="145"/>
      <c r="B31" s="79"/>
      <c r="C31" s="79"/>
      <c r="D31" s="80"/>
      <c r="E31" s="86"/>
      <c r="F31" s="88"/>
      <c r="G31" s="14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14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14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14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148"/>
      <c r="BP31" s="88"/>
      <c r="BQ31" s="88"/>
      <c r="BR31" s="148"/>
      <c r="BS31" s="88"/>
      <c r="BT31" s="88"/>
      <c r="BU31" s="88"/>
      <c r="BV31" s="88"/>
      <c r="BW31" s="88"/>
      <c r="BX31" s="88"/>
      <c r="BY31" s="88"/>
      <c r="BZ31" s="88"/>
      <c r="CA31" s="14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</row>
    <row r="32" spans="1:101" s="3" customFormat="1" ht="10.5" x14ac:dyDescent="0.25">
      <c r="A32" s="145" t="str">
        <f t="shared" si="20"/>
        <v/>
      </c>
      <c r="B32" s="79"/>
      <c r="C32" s="79"/>
      <c r="D32" s="80"/>
      <c r="E32" s="86"/>
      <c r="F32" s="88"/>
      <c r="G32" s="14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14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14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14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148"/>
      <c r="BP32" s="88"/>
      <c r="BQ32" s="88"/>
      <c r="BR32" s="148"/>
      <c r="BS32" s="88"/>
      <c r="BT32" s="88"/>
      <c r="BU32" s="88"/>
      <c r="BV32" s="88"/>
      <c r="BW32" s="88"/>
      <c r="BX32" s="88"/>
      <c r="BY32" s="88"/>
      <c r="BZ32" s="88"/>
      <c r="CA32" s="14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</row>
    <row r="33" spans="1:101" s="3" customFormat="1" ht="10.5" x14ac:dyDescent="0.25">
      <c r="A33" s="145" t="str">
        <f t="shared" si="20"/>
        <v/>
      </c>
      <c r="B33" s="79"/>
      <c r="C33" s="79"/>
      <c r="D33" s="80"/>
      <c r="E33" s="86"/>
      <c r="F33" s="88"/>
      <c r="G33" s="14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14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14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14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148"/>
      <c r="BP33" s="88"/>
      <c r="BQ33" s="88"/>
      <c r="BR33" s="148"/>
      <c r="BS33" s="88"/>
      <c r="BT33" s="88"/>
      <c r="BU33" s="88"/>
      <c r="BV33" s="88"/>
      <c r="BW33" s="88"/>
      <c r="BX33" s="88"/>
      <c r="BY33" s="88"/>
      <c r="BZ33" s="88"/>
      <c r="CA33" s="14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</row>
    <row r="34" spans="1:101" s="3" customFormat="1" ht="10.5" x14ac:dyDescent="0.25">
      <c r="A34" s="145" t="str">
        <f t="shared" si="20"/>
        <v/>
      </c>
      <c r="B34" s="79"/>
      <c r="C34" s="79"/>
      <c r="D34" s="80"/>
      <c r="E34" s="86"/>
      <c r="F34" s="88"/>
      <c r="G34" s="14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14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14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14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148"/>
      <c r="BP34" s="88"/>
      <c r="BQ34" s="88"/>
      <c r="BR34" s="148"/>
      <c r="BS34" s="88"/>
      <c r="BT34" s="88"/>
      <c r="BU34" s="88"/>
      <c r="BV34" s="88"/>
      <c r="BW34" s="88"/>
      <c r="BX34" s="88"/>
      <c r="BY34" s="88"/>
      <c r="BZ34" s="88"/>
      <c r="CA34" s="14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</row>
    <row r="35" spans="1:101" s="3" customFormat="1" ht="10.5" x14ac:dyDescent="0.25">
      <c r="A35" s="145" t="str">
        <f t="shared" si="20"/>
        <v/>
      </c>
      <c r="B35" s="79"/>
      <c r="C35" s="79"/>
      <c r="D35" s="80"/>
      <c r="E35" s="86"/>
      <c r="F35" s="88"/>
      <c r="G35" s="14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14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14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14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148"/>
      <c r="BP35" s="88"/>
      <c r="BQ35" s="88"/>
      <c r="BR35" s="148"/>
      <c r="BS35" s="88"/>
      <c r="BT35" s="88"/>
      <c r="BU35" s="88"/>
      <c r="BV35" s="88"/>
      <c r="BW35" s="88"/>
      <c r="BX35" s="88"/>
      <c r="BY35" s="88"/>
      <c r="BZ35" s="88"/>
      <c r="CA35" s="14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</row>
    <row r="36" spans="1:101" s="3" customFormat="1" ht="10.5" x14ac:dyDescent="0.25">
      <c r="A36" s="145" t="str">
        <f t="shared" si="20"/>
        <v/>
      </c>
      <c r="B36" s="79"/>
      <c r="C36" s="79"/>
      <c r="D36" s="80"/>
      <c r="E36" s="86"/>
      <c r="F36" s="88"/>
      <c r="G36" s="14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14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14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14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148"/>
      <c r="BP36" s="88"/>
      <c r="BQ36" s="88"/>
      <c r="BR36" s="148"/>
      <c r="BS36" s="88"/>
      <c r="BT36" s="88"/>
      <c r="BU36" s="88"/>
      <c r="BV36" s="88"/>
      <c r="BW36" s="88"/>
      <c r="BX36" s="88"/>
      <c r="BY36" s="88"/>
      <c r="BZ36" s="88"/>
      <c r="CA36" s="14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</row>
    <row r="37" spans="1:101" s="3" customFormat="1" ht="10.5" x14ac:dyDescent="0.25">
      <c r="A37" s="145" t="str">
        <f t="shared" si="20"/>
        <v/>
      </c>
      <c r="B37" s="79"/>
      <c r="C37" s="79"/>
      <c r="D37" s="80"/>
      <c r="E37" s="86"/>
      <c r="F37" s="88"/>
      <c r="G37" s="14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14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14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14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148"/>
      <c r="BP37" s="88"/>
      <c r="BQ37" s="88"/>
      <c r="BR37" s="148"/>
      <c r="BS37" s="88"/>
      <c r="BT37" s="88"/>
      <c r="BU37" s="88"/>
      <c r="BV37" s="88"/>
      <c r="BW37" s="88"/>
      <c r="BX37" s="88"/>
      <c r="BY37" s="88"/>
      <c r="BZ37" s="88"/>
      <c r="CA37" s="14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</row>
    <row r="38" spans="1:101" s="3" customFormat="1" ht="10.5" x14ac:dyDescent="0.25">
      <c r="A38" s="145" t="str">
        <f t="shared" si="20"/>
        <v/>
      </c>
      <c r="B38" s="79"/>
      <c r="C38" s="79"/>
      <c r="D38" s="80"/>
      <c r="E38" s="86"/>
      <c r="F38" s="88"/>
      <c r="G38" s="14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14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14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14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148"/>
      <c r="BP38" s="88"/>
      <c r="BQ38" s="88"/>
      <c r="BR38" s="148"/>
      <c r="BS38" s="88"/>
      <c r="BT38" s="88"/>
      <c r="BU38" s="88"/>
      <c r="BV38" s="88"/>
      <c r="BW38" s="88"/>
      <c r="BX38" s="88"/>
      <c r="BY38" s="88"/>
      <c r="BZ38" s="88"/>
      <c r="CA38" s="14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</row>
    <row r="39" spans="1:101" s="3" customFormat="1" ht="10.5" x14ac:dyDescent="0.25">
      <c r="A39" s="145" t="str">
        <f t="shared" si="20"/>
        <v/>
      </c>
      <c r="B39" s="79"/>
      <c r="C39" s="79"/>
      <c r="D39" s="80"/>
      <c r="E39" s="86"/>
      <c r="F39" s="88"/>
      <c r="G39" s="14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14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14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14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148"/>
      <c r="BP39" s="88"/>
      <c r="BQ39" s="88"/>
      <c r="BR39" s="148"/>
      <c r="BS39" s="88"/>
      <c r="BT39" s="88"/>
      <c r="BU39" s="88"/>
      <c r="BV39" s="88"/>
      <c r="BW39" s="88"/>
      <c r="BX39" s="88"/>
      <c r="BY39" s="88"/>
      <c r="BZ39" s="88"/>
      <c r="CA39" s="14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</row>
    <row r="40" spans="1:101" s="3" customFormat="1" ht="10.5" x14ac:dyDescent="0.25">
      <c r="A40" s="145" t="str">
        <f t="shared" si="20"/>
        <v/>
      </c>
      <c r="B40" s="79"/>
      <c r="C40" s="79"/>
      <c r="D40" s="80"/>
      <c r="E40" s="86"/>
      <c r="F40" s="88"/>
      <c r="G40" s="14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14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14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14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148"/>
      <c r="BP40" s="88"/>
      <c r="BQ40" s="88"/>
      <c r="BR40" s="148"/>
      <c r="BS40" s="88"/>
      <c r="BT40" s="88"/>
      <c r="BU40" s="88"/>
      <c r="BV40" s="88"/>
      <c r="BW40" s="88"/>
      <c r="BX40" s="88"/>
      <c r="BY40" s="88"/>
      <c r="BZ40" s="88"/>
      <c r="CA40" s="14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</row>
    <row r="41" spans="1:101" s="3" customFormat="1" ht="10.5" x14ac:dyDescent="0.25">
      <c r="A41" s="145" t="str">
        <f t="shared" si="20"/>
        <v/>
      </c>
      <c r="B41" s="79"/>
      <c r="C41" s="79"/>
      <c r="D41" s="80"/>
      <c r="E41" s="86"/>
      <c r="F41" s="88"/>
      <c r="G41" s="88"/>
      <c r="H41" s="89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9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9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9"/>
      <c r="BI41" s="88"/>
      <c r="BJ41" s="88"/>
      <c r="BK41" s="88"/>
      <c r="BL41" s="88"/>
      <c r="BM41" s="88"/>
      <c r="BN41" s="89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</row>
    <row r="42" spans="1:101" s="3" customFormat="1" ht="10.5" x14ac:dyDescent="0.25">
      <c r="A42" s="145" t="str">
        <f t="shared" si="20"/>
        <v/>
      </c>
      <c r="B42" s="79"/>
      <c r="C42" s="79"/>
      <c r="D42" s="80"/>
      <c r="E42" s="86"/>
      <c r="F42" s="88"/>
      <c r="G42" s="88"/>
      <c r="H42" s="89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9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9"/>
      <c r="BI42" s="88"/>
      <c r="BJ42" s="88"/>
      <c r="BK42" s="88"/>
      <c r="BL42" s="88"/>
      <c r="BM42" s="88"/>
      <c r="BN42" s="89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</row>
    <row r="43" spans="1:101" s="3" customFormat="1" ht="10.5" x14ac:dyDescent="0.25">
      <c r="A43" s="145" t="str">
        <f t="shared" si="20"/>
        <v/>
      </c>
      <c r="B43" s="79"/>
      <c r="C43" s="79"/>
      <c r="D43" s="80"/>
      <c r="E43" s="86"/>
      <c r="F43" s="88"/>
      <c r="G43" s="88"/>
      <c r="H43" s="89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9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9"/>
      <c r="BI43" s="88"/>
      <c r="BJ43" s="88"/>
      <c r="BK43" s="88"/>
      <c r="BL43" s="88"/>
      <c r="BM43" s="88"/>
      <c r="BN43" s="89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</row>
    <row r="44" spans="1:101" s="3" customFormat="1" ht="10.5" x14ac:dyDescent="0.25">
      <c r="A44" s="145" t="str">
        <f t="shared" si="20"/>
        <v/>
      </c>
      <c r="B44" s="79"/>
      <c r="C44" s="79"/>
      <c r="D44" s="80"/>
      <c r="E44" s="86"/>
      <c r="F44" s="88"/>
      <c r="G44" s="88"/>
      <c r="H44" s="89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9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9"/>
      <c r="BI44" s="88"/>
      <c r="BJ44" s="88"/>
      <c r="BK44" s="88"/>
      <c r="BL44" s="88"/>
      <c r="BM44" s="88"/>
      <c r="BN44" s="89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</row>
    <row r="45" spans="1:101" s="3" customFormat="1" ht="10.5" x14ac:dyDescent="0.25">
      <c r="A45" s="145" t="str">
        <f t="shared" si="20"/>
        <v/>
      </c>
      <c r="B45" s="79"/>
      <c r="C45" s="79"/>
      <c r="D45" s="80"/>
      <c r="E45" s="86"/>
      <c r="F45" s="88"/>
      <c r="G45" s="88"/>
      <c r="H45" s="89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9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9"/>
      <c r="BI45" s="88"/>
      <c r="BJ45" s="88"/>
      <c r="BK45" s="88"/>
      <c r="BL45" s="88"/>
      <c r="BM45" s="88"/>
      <c r="BN45" s="89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</row>
    <row r="46" spans="1:101" s="3" customFormat="1" ht="10.5" x14ac:dyDescent="0.25">
      <c r="A46" s="145" t="str">
        <f t="shared" si="20"/>
        <v/>
      </c>
      <c r="B46" s="79"/>
      <c r="C46" s="79"/>
      <c r="D46" s="80"/>
      <c r="E46" s="86"/>
      <c r="F46" s="88"/>
      <c r="G46" s="88"/>
      <c r="H46" s="89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9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9"/>
      <c r="BI46" s="88"/>
      <c r="BJ46" s="88"/>
      <c r="BK46" s="88"/>
      <c r="BL46" s="88"/>
      <c r="BM46" s="88"/>
      <c r="BN46" s="89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</row>
    <row r="47" spans="1:101" s="3" customFormat="1" ht="10.5" x14ac:dyDescent="0.25">
      <c r="A47" s="145" t="str">
        <f t="shared" si="20"/>
        <v/>
      </c>
      <c r="B47" s="79"/>
      <c r="C47" s="79"/>
      <c r="D47" s="80"/>
      <c r="E47" s="86"/>
      <c r="F47" s="88"/>
      <c r="G47" s="88"/>
      <c r="H47" s="89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9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9"/>
      <c r="BI47" s="88"/>
      <c r="BJ47" s="88"/>
      <c r="BK47" s="88"/>
      <c r="BL47" s="88"/>
      <c r="BM47" s="88"/>
      <c r="BN47" s="89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</row>
    <row r="48" spans="1:101" s="3" customFormat="1" ht="10.5" x14ac:dyDescent="0.25">
      <c r="A48" s="145" t="str">
        <f t="shared" si="20"/>
        <v/>
      </c>
      <c r="B48" s="79"/>
      <c r="C48" s="79"/>
      <c r="D48" s="80"/>
      <c r="E48" s="86"/>
      <c r="F48" s="88"/>
      <c r="G48" s="88"/>
      <c r="H48" s="89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9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9"/>
      <c r="BI48" s="88"/>
      <c r="BJ48" s="88"/>
      <c r="BK48" s="88"/>
      <c r="BL48" s="88"/>
      <c r="BM48" s="88"/>
      <c r="BN48" s="89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</row>
    <row r="49" spans="1:101" s="3" customFormat="1" ht="10.5" x14ac:dyDescent="0.25">
      <c r="A49" s="145" t="str">
        <f t="shared" si="20"/>
        <v/>
      </c>
      <c r="B49" s="79"/>
      <c r="C49" s="79"/>
      <c r="D49" s="80"/>
      <c r="E49" s="86"/>
      <c r="F49" s="88"/>
      <c r="G49" s="88"/>
      <c r="H49" s="89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9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9"/>
      <c r="BI49" s="88"/>
      <c r="BJ49" s="88"/>
      <c r="BK49" s="88"/>
      <c r="BL49" s="88"/>
      <c r="BM49" s="88"/>
      <c r="BN49" s="89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</row>
    <row r="50" spans="1:101" s="3" customFormat="1" ht="10.5" x14ac:dyDescent="0.25">
      <c r="A50" s="145" t="str">
        <f t="shared" si="20"/>
        <v/>
      </c>
      <c r="B50" s="79"/>
      <c r="C50" s="79"/>
      <c r="D50" s="80"/>
      <c r="E50" s="86"/>
      <c r="F50" s="88"/>
      <c r="G50" s="88"/>
      <c r="H50" s="89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9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9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9"/>
      <c r="BI50" s="88"/>
      <c r="BJ50" s="88"/>
      <c r="BK50" s="88"/>
      <c r="BL50" s="88"/>
      <c r="BM50" s="88"/>
      <c r="BN50" s="89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</row>
    <row r="51" spans="1:101" s="3" customFormat="1" ht="10.5" x14ac:dyDescent="0.25">
      <c r="A51" s="145" t="str">
        <f t="shared" si="20"/>
        <v/>
      </c>
      <c r="B51" s="79"/>
      <c r="C51" s="79"/>
      <c r="D51" s="80"/>
      <c r="E51" s="86"/>
      <c r="F51" s="88"/>
      <c r="G51" s="88"/>
      <c r="H51" s="89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9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9"/>
      <c r="BI51" s="88"/>
      <c r="BJ51" s="88"/>
      <c r="BK51" s="88"/>
      <c r="BL51" s="88"/>
      <c r="BM51" s="88"/>
      <c r="BN51" s="89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</row>
    <row r="52" spans="1:101" s="3" customFormat="1" ht="10.5" x14ac:dyDescent="0.25">
      <c r="A52" s="145" t="str">
        <f t="shared" si="20"/>
        <v/>
      </c>
      <c r="B52" s="79"/>
      <c r="C52" s="79"/>
      <c r="D52" s="80"/>
      <c r="E52" s="86"/>
      <c r="F52" s="88"/>
      <c r="G52" s="88"/>
      <c r="H52" s="89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9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9"/>
      <c r="BI52" s="88"/>
      <c r="BJ52" s="88"/>
      <c r="BK52" s="88"/>
      <c r="BL52" s="88"/>
      <c r="BM52" s="88"/>
      <c r="BN52" s="89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</row>
    <row r="53" spans="1:101" s="3" customFormat="1" ht="10.5" x14ac:dyDescent="0.25">
      <c r="A53" s="145" t="str">
        <f t="shared" si="20"/>
        <v/>
      </c>
      <c r="B53" s="79"/>
      <c r="C53" s="79"/>
      <c r="D53" s="80"/>
      <c r="E53" s="86"/>
      <c r="F53" s="88"/>
      <c r="G53" s="88"/>
      <c r="H53" s="89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9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9"/>
      <c r="BI53" s="88"/>
      <c r="BJ53" s="88"/>
      <c r="BK53" s="88"/>
      <c r="BL53" s="88"/>
      <c r="BM53" s="88"/>
      <c r="BN53" s="89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</row>
    <row r="54" spans="1:101" s="3" customFormat="1" ht="10.5" x14ac:dyDescent="0.25">
      <c r="A54" s="145" t="str">
        <f t="shared" si="20"/>
        <v/>
      </c>
      <c r="B54" s="79"/>
      <c r="C54" s="79"/>
      <c r="D54" s="80"/>
      <c r="E54" s="86"/>
      <c r="F54" s="88"/>
      <c r="G54" s="88"/>
      <c r="H54" s="89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9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9"/>
      <c r="BI54" s="88"/>
      <c r="BJ54" s="88"/>
      <c r="BK54" s="88"/>
      <c r="BL54" s="88"/>
      <c r="BM54" s="88"/>
      <c r="BN54" s="89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</row>
    <row r="55" spans="1:101" s="3" customFormat="1" ht="10.5" x14ac:dyDescent="0.25">
      <c r="A55" s="145" t="str">
        <f t="shared" si="20"/>
        <v/>
      </c>
      <c r="B55" s="79"/>
      <c r="C55" s="79"/>
      <c r="D55" s="80"/>
      <c r="E55" s="86"/>
      <c r="F55" s="88"/>
      <c r="G55" s="88"/>
      <c r="H55" s="89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9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9"/>
      <c r="BI55" s="88"/>
      <c r="BJ55" s="88"/>
      <c r="BK55" s="88"/>
      <c r="BL55" s="88"/>
      <c r="BM55" s="88"/>
      <c r="BN55" s="89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</row>
    <row r="56" spans="1:101" s="3" customFormat="1" ht="10.5" x14ac:dyDescent="0.25">
      <c r="A56" s="145" t="str">
        <f t="shared" si="20"/>
        <v/>
      </c>
      <c r="B56" s="79"/>
      <c r="C56" s="79"/>
      <c r="D56" s="80"/>
      <c r="E56" s="86"/>
      <c r="F56" s="88"/>
      <c r="G56" s="88"/>
      <c r="H56" s="89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9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9"/>
      <c r="BI56" s="88"/>
      <c r="BJ56" s="88"/>
      <c r="BK56" s="88"/>
      <c r="BL56" s="88"/>
      <c r="BM56" s="88"/>
      <c r="BN56" s="89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</row>
    <row r="57" spans="1:101" s="3" customFormat="1" ht="10.5" x14ac:dyDescent="0.25">
      <c r="A57" s="145" t="str">
        <f t="shared" si="20"/>
        <v/>
      </c>
      <c r="B57" s="79"/>
      <c r="C57" s="79"/>
      <c r="D57" s="80"/>
      <c r="E57" s="86"/>
      <c r="F57" s="88"/>
      <c r="G57" s="88"/>
      <c r="H57" s="89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9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9"/>
      <c r="BI57" s="88"/>
      <c r="BJ57" s="88"/>
      <c r="BK57" s="88"/>
      <c r="BL57" s="88"/>
      <c r="BM57" s="88"/>
      <c r="BN57" s="89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</row>
    <row r="58" spans="1:101" s="3" customFormat="1" ht="10.5" x14ac:dyDescent="0.25">
      <c r="A58" s="145" t="str">
        <f t="shared" si="20"/>
        <v/>
      </c>
      <c r="B58" s="79"/>
      <c r="C58" s="79"/>
      <c r="D58" s="80"/>
      <c r="E58" s="86"/>
      <c r="F58" s="88"/>
      <c r="G58" s="88"/>
      <c r="H58" s="89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9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9"/>
      <c r="BI58" s="88"/>
      <c r="BJ58" s="88"/>
      <c r="BK58" s="88"/>
      <c r="BL58" s="88"/>
      <c r="BM58" s="88"/>
      <c r="BN58" s="89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</row>
    <row r="59" spans="1:101" s="3" customFormat="1" ht="10.5" x14ac:dyDescent="0.25">
      <c r="A59" s="145" t="str">
        <f t="shared" si="20"/>
        <v/>
      </c>
      <c r="B59" s="79"/>
      <c r="C59" s="79"/>
      <c r="D59" s="80"/>
      <c r="E59" s="86"/>
      <c r="F59" s="88"/>
      <c r="G59" s="88"/>
      <c r="H59" s="89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9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9"/>
      <c r="BI59" s="88"/>
      <c r="BJ59" s="88"/>
      <c r="BK59" s="88"/>
      <c r="BL59" s="88"/>
      <c r="BM59" s="88"/>
      <c r="BN59" s="89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</row>
    <row r="60" spans="1:101" s="3" customFormat="1" ht="10.5" x14ac:dyDescent="0.25">
      <c r="A60" s="145" t="str">
        <f t="shared" si="20"/>
        <v/>
      </c>
      <c r="B60" s="79"/>
      <c r="C60" s="79"/>
      <c r="D60" s="80"/>
      <c r="E60" s="86"/>
      <c r="F60" s="88"/>
      <c r="G60" s="88"/>
      <c r="H60" s="89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9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9"/>
      <c r="BI60" s="88"/>
      <c r="BJ60" s="88"/>
      <c r="BK60" s="88"/>
      <c r="BL60" s="88"/>
      <c r="BM60" s="88"/>
      <c r="BN60" s="89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</row>
    <row r="61" spans="1:101" s="3" customFormat="1" ht="10.5" x14ac:dyDescent="0.25">
      <c r="A61" s="145" t="str">
        <f t="shared" si="20"/>
        <v/>
      </c>
      <c r="B61" s="79"/>
      <c r="C61" s="79"/>
      <c r="D61" s="80"/>
      <c r="E61" s="86"/>
      <c r="F61" s="88"/>
      <c r="G61" s="88"/>
      <c r="H61" s="89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9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9"/>
      <c r="BI61" s="88"/>
      <c r="BJ61" s="88"/>
      <c r="BK61" s="88"/>
      <c r="BL61" s="88"/>
      <c r="BM61" s="88"/>
      <c r="BN61" s="89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</row>
    <row r="62" spans="1:101" s="3" customFormat="1" ht="10.5" x14ac:dyDescent="0.25">
      <c r="A62" s="145" t="str">
        <f t="shared" si="20"/>
        <v/>
      </c>
      <c r="B62" s="79"/>
      <c r="C62" s="79"/>
      <c r="D62" s="80"/>
      <c r="E62" s="86"/>
      <c r="F62" s="88"/>
      <c r="G62" s="88"/>
      <c r="H62" s="89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9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9"/>
      <c r="BI62" s="88"/>
      <c r="BJ62" s="88"/>
      <c r="BK62" s="88"/>
      <c r="BL62" s="88"/>
      <c r="BM62" s="88"/>
      <c r="BN62" s="89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</row>
    <row r="63" spans="1:101" s="3" customFormat="1" ht="10.5" x14ac:dyDescent="0.25">
      <c r="A63" s="145" t="str">
        <f t="shared" si="20"/>
        <v/>
      </c>
      <c r="B63" s="79"/>
      <c r="C63" s="79"/>
      <c r="D63" s="80"/>
      <c r="E63" s="86"/>
      <c r="F63" s="88"/>
      <c r="G63" s="88"/>
      <c r="H63" s="89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9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9"/>
      <c r="BI63" s="88"/>
      <c r="BJ63" s="88"/>
      <c r="BK63" s="88"/>
      <c r="BL63" s="88"/>
      <c r="BM63" s="88"/>
      <c r="BN63" s="89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</row>
    <row r="64" spans="1:101" s="3" customFormat="1" ht="10.5" x14ac:dyDescent="0.25">
      <c r="A64" s="145" t="str">
        <f t="shared" si="20"/>
        <v/>
      </c>
      <c r="B64" s="79"/>
      <c r="C64" s="79"/>
      <c r="D64" s="80"/>
      <c r="E64" s="86"/>
      <c r="F64" s="88"/>
      <c r="G64" s="88"/>
      <c r="H64" s="89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9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9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9"/>
      <c r="BI64" s="88"/>
      <c r="BJ64" s="88"/>
      <c r="BK64" s="88"/>
      <c r="BL64" s="88"/>
      <c r="BM64" s="88"/>
      <c r="BN64" s="89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</row>
    <row r="65" spans="1:101" s="3" customFormat="1" ht="10.5" x14ac:dyDescent="0.25">
      <c r="A65" s="145" t="str">
        <f t="shared" si="20"/>
        <v/>
      </c>
      <c r="B65" s="79"/>
      <c r="C65" s="79"/>
      <c r="D65" s="80"/>
      <c r="E65" s="86"/>
      <c r="F65" s="88"/>
      <c r="G65" s="88"/>
      <c r="H65" s="89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9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9"/>
      <c r="BI65" s="88"/>
      <c r="BJ65" s="88"/>
      <c r="BK65" s="88"/>
      <c r="BL65" s="88"/>
      <c r="BM65" s="88"/>
      <c r="BN65" s="89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</row>
    <row r="66" spans="1:101" s="3" customFormat="1" ht="10.5" x14ac:dyDescent="0.25">
      <c r="A66" s="145" t="str">
        <f t="shared" si="20"/>
        <v/>
      </c>
      <c r="B66" s="79"/>
      <c r="C66" s="79"/>
      <c r="D66" s="80"/>
      <c r="E66" s="86"/>
      <c r="F66" s="88"/>
      <c r="G66" s="88"/>
      <c r="H66" s="89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9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9"/>
      <c r="BI66" s="88"/>
      <c r="BJ66" s="88"/>
      <c r="BK66" s="88"/>
      <c r="BL66" s="88"/>
      <c r="BM66" s="88"/>
      <c r="BN66" s="89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</row>
    <row r="67" spans="1:101" s="3" customFormat="1" ht="10.5" x14ac:dyDescent="0.25">
      <c r="A67" s="145" t="str">
        <f t="shared" si="20"/>
        <v/>
      </c>
      <c r="B67" s="79"/>
      <c r="C67" s="79"/>
      <c r="D67" s="80"/>
      <c r="E67" s="86"/>
      <c r="F67" s="88"/>
      <c r="G67" s="88"/>
      <c r="H67" s="89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9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9"/>
      <c r="BI67" s="88"/>
      <c r="BJ67" s="88"/>
      <c r="BK67" s="88"/>
      <c r="BL67" s="88"/>
      <c r="BM67" s="88"/>
      <c r="BN67" s="89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</row>
    <row r="68" spans="1:101" s="3" customFormat="1" ht="10.5" x14ac:dyDescent="0.25">
      <c r="A68" s="145" t="str">
        <f t="shared" si="20"/>
        <v/>
      </c>
      <c r="B68" s="79"/>
      <c r="C68" s="79"/>
      <c r="D68" s="80"/>
      <c r="E68" s="86"/>
      <c r="F68" s="88"/>
      <c r="G68" s="88"/>
      <c r="H68" s="89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9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9"/>
      <c r="BI68" s="88"/>
      <c r="BJ68" s="88"/>
      <c r="BK68" s="88"/>
      <c r="BL68" s="88"/>
      <c r="BM68" s="88"/>
      <c r="BN68" s="89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</row>
    <row r="69" spans="1:101" s="3" customFormat="1" ht="10.5" x14ac:dyDescent="0.25">
      <c r="A69" s="145" t="str">
        <f t="shared" si="20"/>
        <v/>
      </c>
      <c r="B69" s="79"/>
      <c r="C69" s="79"/>
      <c r="D69" s="80"/>
      <c r="E69" s="86"/>
      <c r="F69" s="88"/>
      <c r="G69" s="88"/>
      <c r="H69" s="89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9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9"/>
      <c r="BI69" s="88"/>
      <c r="BJ69" s="88"/>
      <c r="BK69" s="88"/>
      <c r="BL69" s="88"/>
      <c r="BM69" s="88"/>
      <c r="BN69" s="89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</row>
    <row r="70" spans="1:101" s="3" customFormat="1" ht="10.5" x14ac:dyDescent="0.25">
      <c r="A70" s="145" t="str">
        <f t="shared" si="20"/>
        <v/>
      </c>
      <c r="B70" s="79"/>
      <c r="C70" s="79"/>
      <c r="D70" s="80"/>
      <c r="E70" s="86"/>
      <c r="F70" s="88"/>
      <c r="G70" s="88"/>
      <c r="H70" s="89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9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9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9"/>
      <c r="BI70" s="88"/>
      <c r="BJ70" s="88"/>
      <c r="BK70" s="88"/>
      <c r="BL70" s="88"/>
      <c r="BM70" s="88"/>
      <c r="BN70" s="89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</row>
    <row r="71" spans="1:101" x14ac:dyDescent="0.25">
      <c r="A71" s="145" t="str">
        <f t="shared" si="20"/>
        <v/>
      </c>
      <c r="B71" s="79"/>
      <c r="C71" s="79"/>
      <c r="D71" s="80"/>
      <c r="E71" s="86"/>
      <c r="F71" s="88"/>
      <c r="G71" s="88"/>
      <c r="H71" s="89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9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9"/>
      <c r="BI71" s="88"/>
      <c r="BJ71" s="88"/>
      <c r="BK71" s="88"/>
      <c r="BL71" s="88"/>
      <c r="BM71" s="88"/>
      <c r="BN71" s="89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</row>
    <row r="72" spans="1:101" x14ac:dyDescent="0.25">
      <c r="A72" s="145" t="str">
        <f t="shared" si="20"/>
        <v/>
      </c>
      <c r="B72" s="79"/>
      <c r="C72" s="79"/>
      <c r="D72" s="80"/>
      <c r="E72" s="86"/>
      <c r="F72" s="88"/>
      <c r="G72" s="88"/>
      <c r="H72" s="89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9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9"/>
      <c r="BI72" s="88"/>
      <c r="BJ72" s="88"/>
      <c r="BK72" s="88"/>
      <c r="BL72" s="88"/>
      <c r="BM72" s="88"/>
      <c r="BN72" s="89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</row>
    <row r="73" spans="1:101" x14ac:dyDescent="0.25">
      <c r="A73" s="145" t="str">
        <f t="shared" si="20"/>
        <v/>
      </c>
      <c r="B73" s="79"/>
      <c r="C73" s="79"/>
      <c r="D73" s="80"/>
      <c r="E73" s="86"/>
      <c r="F73" s="88"/>
      <c r="G73" s="88"/>
      <c r="H73" s="89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9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9"/>
      <c r="BI73" s="88"/>
      <c r="BJ73" s="88"/>
      <c r="BK73" s="88"/>
      <c r="BL73" s="88"/>
      <c r="BM73" s="88"/>
      <c r="BN73" s="89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</row>
    <row r="74" spans="1:101" x14ac:dyDescent="0.25">
      <c r="A74" s="145" t="str">
        <f t="shared" ref="A74:A108" si="27">IF(D74="","",D74)</f>
        <v/>
      </c>
      <c r="B74" s="79"/>
      <c r="C74" s="79"/>
      <c r="D74" s="80"/>
      <c r="E74" s="86"/>
      <c r="F74" s="88"/>
      <c r="G74" s="88"/>
      <c r="H74" s="89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9"/>
      <c r="BI74" s="88"/>
      <c r="BJ74" s="88"/>
      <c r="BK74" s="88"/>
      <c r="BL74" s="88"/>
      <c r="BM74" s="88"/>
      <c r="BN74" s="89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</row>
    <row r="75" spans="1:101" x14ac:dyDescent="0.25">
      <c r="A75" s="145" t="str">
        <f t="shared" si="27"/>
        <v/>
      </c>
      <c r="B75" s="79"/>
      <c r="C75" s="79"/>
      <c r="D75" s="80"/>
      <c r="E75" s="86"/>
      <c r="F75" s="88"/>
      <c r="G75" s="88"/>
      <c r="H75" s="89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9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9"/>
      <c r="BI75" s="88"/>
      <c r="BJ75" s="88"/>
      <c r="BK75" s="88"/>
      <c r="BL75" s="88"/>
      <c r="BM75" s="88"/>
      <c r="BN75" s="89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</row>
    <row r="76" spans="1:101" x14ac:dyDescent="0.25">
      <c r="A76" s="145" t="str">
        <f t="shared" si="27"/>
        <v/>
      </c>
      <c r="B76" s="79"/>
      <c r="C76" s="79"/>
      <c r="D76" s="80"/>
      <c r="E76" s="86"/>
      <c r="F76" s="88"/>
      <c r="G76" s="88"/>
      <c r="H76" s="89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9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9"/>
      <c r="BI76" s="88"/>
      <c r="BJ76" s="88"/>
      <c r="BK76" s="88"/>
      <c r="BL76" s="88"/>
      <c r="BM76" s="88"/>
      <c r="BN76" s="89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</row>
    <row r="77" spans="1:101" x14ac:dyDescent="0.25">
      <c r="A77" s="145" t="str">
        <f t="shared" si="27"/>
        <v/>
      </c>
      <c r="B77" s="79"/>
      <c r="C77" s="79"/>
      <c r="D77" s="80"/>
      <c r="E77" s="86"/>
      <c r="F77" s="88"/>
      <c r="G77" s="88"/>
      <c r="H77" s="89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9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9"/>
      <c r="BI77" s="88"/>
      <c r="BJ77" s="88"/>
      <c r="BK77" s="88"/>
      <c r="BL77" s="88"/>
      <c r="BM77" s="88"/>
      <c r="BN77" s="89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</row>
    <row r="78" spans="1:101" x14ac:dyDescent="0.25">
      <c r="A78" s="145" t="str">
        <f t="shared" si="27"/>
        <v/>
      </c>
      <c r="B78" s="79"/>
      <c r="C78" s="79"/>
      <c r="D78" s="80"/>
      <c r="E78" s="86"/>
      <c r="F78" s="88"/>
      <c r="G78" s="88"/>
      <c r="H78" s="89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9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9"/>
      <c r="BI78" s="88"/>
      <c r="BJ78" s="88"/>
      <c r="BK78" s="88"/>
      <c r="BL78" s="88"/>
      <c r="BM78" s="88"/>
      <c r="BN78" s="89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</row>
    <row r="79" spans="1:101" x14ac:dyDescent="0.25">
      <c r="A79" s="145" t="str">
        <f t="shared" si="27"/>
        <v/>
      </c>
      <c r="B79" s="79"/>
      <c r="C79" s="79"/>
      <c r="D79" s="80"/>
      <c r="E79" s="86"/>
      <c r="F79" s="88"/>
      <c r="G79" s="88"/>
      <c r="H79" s="89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9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9"/>
      <c r="BI79" s="88"/>
      <c r="BJ79" s="88"/>
      <c r="BK79" s="88"/>
      <c r="BL79" s="88"/>
      <c r="BM79" s="88"/>
      <c r="BN79" s="89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</row>
    <row r="80" spans="1:101" x14ac:dyDescent="0.25">
      <c r="A80" s="145" t="str">
        <f t="shared" si="27"/>
        <v/>
      </c>
      <c r="B80" s="79"/>
      <c r="C80" s="79"/>
      <c r="D80" s="80"/>
      <c r="E80" s="86"/>
      <c r="F80" s="88"/>
      <c r="G80" s="88"/>
      <c r="H80" s="89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9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9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9"/>
      <c r="BI80" s="88"/>
      <c r="BJ80" s="88"/>
      <c r="BK80" s="88"/>
      <c r="BL80" s="88"/>
      <c r="BM80" s="88"/>
      <c r="BN80" s="89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</row>
    <row r="81" spans="1:101" x14ac:dyDescent="0.25">
      <c r="A81" s="145" t="str">
        <f t="shared" si="27"/>
        <v/>
      </c>
      <c r="B81" s="79"/>
      <c r="C81" s="79"/>
      <c r="D81" s="80"/>
      <c r="E81" s="86"/>
      <c r="F81" s="88"/>
      <c r="G81" s="88"/>
      <c r="H81" s="89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9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9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9"/>
      <c r="BI81" s="88"/>
      <c r="BJ81" s="88"/>
      <c r="BK81" s="88"/>
      <c r="BL81" s="88"/>
      <c r="BM81" s="88"/>
      <c r="BN81" s="89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</row>
    <row r="82" spans="1:101" x14ac:dyDescent="0.25">
      <c r="A82" s="145" t="str">
        <f t="shared" si="27"/>
        <v/>
      </c>
      <c r="B82" s="79"/>
      <c r="C82" s="79"/>
      <c r="D82" s="80"/>
      <c r="E82" s="86"/>
      <c r="F82" s="88"/>
      <c r="G82" s="88"/>
      <c r="H82" s="89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9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9"/>
      <c r="BI82" s="88"/>
      <c r="BJ82" s="88"/>
      <c r="BK82" s="88"/>
      <c r="BL82" s="88"/>
      <c r="BM82" s="88"/>
      <c r="BN82" s="89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</row>
    <row r="83" spans="1:101" x14ac:dyDescent="0.25">
      <c r="A83" s="145" t="str">
        <f t="shared" si="27"/>
        <v/>
      </c>
      <c r="B83" s="79"/>
      <c r="C83" s="79"/>
      <c r="D83" s="80"/>
      <c r="E83" s="86"/>
      <c r="F83" s="88"/>
      <c r="G83" s="88"/>
      <c r="H83" s="89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9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9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9"/>
      <c r="BI83" s="88"/>
      <c r="BJ83" s="88"/>
      <c r="BK83" s="88"/>
      <c r="BL83" s="88"/>
      <c r="BM83" s="88"/>
      <c r="BN83" s="89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</row>
    <row r="84" spans="1:101" x14ac:dyDescent="0.25">
      <c r="A84" s="145" t="str">
        <f t="shared" si="27"/>
        <v/>
      </c>
      <c r="B84" s="79"/>
      <c r="C84" s="79"/>
      <c r="D84" s="80"/>
      <c r="E84" s="86"/>
      <c r="F84" s="88"/>
      <c r="G84" s="88"/>
      <c r="H84" s="89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9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9"/>
      <c r="BI84" s="88"/>
      <c r="BJ84" s="88"/>
      <c r="BK84" s="88"/>
      <c r="BL84" s="88"/>
      <c r="BM84" s="88"/>
      <c r="BN84" s="89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</row>
    <row r="85" spans="1:101" x14ac:dyDescent="0.25">
      <c r="A85" s="145" t="str">
        <f t="shared" si="27"/>
        <v/>
      </c>
      <c r="B85" s="79"/>
      <c r="C85" s="79"/>
      <c r="D85" s="80"/>
      <c r="E85" s="86"/>
      <c r="F85" s="88"/>
      <c r="G85" s="88"/>
      <c r="H85" s="89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9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9"/>
      <c r="BI85" s="88"/>
      <c r="BJ85" s="88"/>
      <c r="BK85" s="88"/>
      <c r="BL85" s="88"/>
      <c r="BM85" s="88"/>
      <c r="BN85" s="89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</row>
    <row r="86" spans="1:101" x14ac:dyDescent="0.25">
      <c r="A86" s="145" t="str">
        <f t="shared" si="27"/>
        <v/>
      </c>
      <c r="B86" s="79"/>
      <c r="C86" s="79"/>
      <c r="D86" s="80"/>
      <c r="E86" s="86"/>
      <c r="F86" s="88"/>
      <c r="G86" s="88"/>
      <c r="H86" s="89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9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9"/>
      <c r="BI86" s="88"/>
      <c r="BJ86" s="88"/>
      <c r="BK86" s="88"/>
      <c r="BL86" s="88"/>
      <c r="BM86" s="88"/>
      <c r="BN86" s="89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</row>
    <row r="87" spans="1:101" x14ac:dyDescent="0.25">
      <c r="A87" s="145" t="str">
        <f t="shared" si="27"/>
        <v/>
      </c>
      <c r="B87" s="79"/>
      <c r="C87" s="79"/>
      <c r="D87" s="80"/>
      <c r="E87" s="86"/>
      <c r="F87" s="88"/>
      <c r="G87" s="88"/>
      <c r="H87" s="89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9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9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9"/>
      <c r="BI87" s="88"/>
      <c r="BJ87" s="88"/>
      <c r="BK87" s="88"/>
      <c r="BL87" s="88"/>
      <c r="BM87" s="88"/>
      <c r="BN87" s="89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</row>
    <row r="88" spans="1:101" x14ac:dyDescent="0.25">
      <c r="A88" s="145" t="str">
        <f t="shared" si="27"/>
        <v/>
      </c>
      <c r="B88" s="79"/>
      <c r="C88" s="79"/>
      <c r="D88" s="80"/>
      <c r="E88" s="86"/>
      <c r="F88" s="88"/>
      <c r="G88" s="88"/>
      <c r="H88" s="89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9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9"/>
      <c r="BI88" s="88"/>
      <c r="BJ88" s="88"/>
      <c r="BK88" s="88"/>
      <c r="BL88" s="88"/>
      <c r="BM88" s="88"/>
      <c r="BN88" s="89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</row>
    <row r="89" spans="1:101" x14ac:dyDescent="0.25">
      <c r="A89" s="145" t="str">
        <f t="shared" si="27"/>
        <v/>
      </c>
      <c r="B89" s="79"/>
      <c r="C89" s="79"/>
      <c r="D89" s="80"/>
      <c r="E89" s="86"/>
      <c r="F89" s="88"/>
      <c r="G89" s="88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9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9"/>
      <c r="BI89" s="88"/>
      <c r="BJ89" s="88"/>
      <c r="BK89" s="88"/>
      <c r="BL89" s="88"/>
      <c r="BM89" s="88"/>
      <c r="BN89" s="89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</row>
    <row r="90" spans="1:101" x14ac:dyDescent="0.25">
      <c r="A90" s="145" t="str">
        <f t="shared" si="27"/>
        <v/>
      </c>
      <c r="B90" s="79"/>
      <c r="C90" s="79"/>
      <c r="D90" s="80"/>
      <c r="E90" s="86"/>
      <c r="F90" s="88"/>
      <c r="G90" s="88"/>
      <c r="H90" s="89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9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9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9"/>
      <c r="BI90" s="88"/>
      <c r="BJ90" s="88"/>
      <c r="BK90" s="88"/>
      <c r="BL90" s="88"/>
      <c r="BM90" s="88"/>
      <c r="BN90" s="89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</row>
    <row r="91" spans="1:101" x14ac:dyDescent="0.25">
      <c r="A91" s="145" t="str">
        <f t="shared" si="27"/>
        <v/>
      </c>
      <c r="B91" s="79"/>
      <c r="C91" s="79"/>
      <c r="D91" s="80"/>
      <c r="E91" s="86"/>
      <c r="F91" s="88"/>
      <c r="G91" s="88"/>
      <c r="H91" s="89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9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9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9"/>
      <c r="BI91" s="88"/>
      <c r="BJ91" s="88"/>
      <c r="BK91" s="88"/>
      <c r="BL91" s="88"/>
      <c r="BM91" s="88"/>
      <c r="BN91" s="89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</row>
    <row r="92" spans="1:101" x14ac:dyDescent="0.25">
      <c r="A92" s="145" t="str">
        <f t="shared" si="27"/>
        <v/>
      </c>
      <c r="B92" s="79"/>
      <c r="C92" s="79"/>
      <c r="D92" s="80"/>
      <c r="E92" s="86"/>
      <c r="F92" s="88"/>
      <c r="G92" s="88"/>
      <c r="H92" s="89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9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9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9"/>
      <c r="BI92" s="88"/>
      <c r="BJ92" s="88"/>
      <c r="BK92" s="88"/>
      <c r="BL92" s="88"/>
      <c r="BM92" s="88"/>
      <c r="BN92" s="89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</row>
    <row r="93" spans="1:101" x14ac:dyDescent="0.25">
      <c r="A93" s="145" t="str">
        <f t="shared" si="27"/>
        <v/>
      </c>
      <c r="B93" s="79"/>
      <c r="C93" s="79"/>
      <c r="D93" s="80"/>
      <c r="E93" s="86"/>
      <c r="F93" s="88"/>
      <c r="G93" s="88"/>
      <c r="H93" s="89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9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9"/>
      <c r="BI93" s="88"/>
      <c r="BJ93" s="88"/>
      <c r="BK93" s="88"/>
      <c r="BL93" s="88"/>
      <c r="BM93" s="88"/>
      <c r="BN93" s="89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</row>
    <row r="94" spans="1:101" x14ac:dyDescent="0.25">
      <c r="A94" s="145" t="str">
        <f t="shared" si="27"/>
        <v/>
      </c>
      <c r="B94" s="79"/>
      <c r="C94" s="79"/>
      <c r="D94" s="80"/>
      <c r="E94" s="86"/>
      <c r="F94" s="88"/>
      <c r="G94" s="88"/>
      <c r="H94" s="89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9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9"/>
      <c r="BI94" s="88"/>
      <c r="BJ94" s="88"/>
      <c r="BK94" s="88"/>
      <c r="BL94" s="88"/>
      <c r="BM94" s="88"/>
      <c r="BN94" s="89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</row>
    <row r="95" spans="1:101" x14ac:dyDescent="0.25">
      <c r="A95" s="145" t="str">
        <f t="shared" si="27"/>
        <v/>
      </c>
      <c r="B95" s="79"/>
      <c r="C95" s="79"/>
      <c r="D95" s="80"/>
      <c r="E95" s="86"/>
      <c r="F95" s="88"/>
      <c r="G95" s="88"/>
      <c r="H95" s="89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9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9"/>
      <c r="BI95" s="88"/>
      <c r="BJ95" s="88"/>
      <c r="BK95" s="88"/>
      <c r="BL95" s="88"/>
      <c r="BM95" s="88"/>
      <c r="BN95" s="89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</row>
    <row r="96" spans="1:101" x14ac:dyDescent="0.25">
      <c r="A96" s="145" t="str">
        <f t="shared" si="27"/>
        <v/>
      </c>
      <c r="B96" s="79"/>
      <c r="C96" s="79"/>
      <c r="D96" s="80"/>
      <c r="E96" s="86"/>
      <c r="F96" s="88"/>
      <c r="G96" s="88"/>
      <c r="H96" s="89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9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9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9"/>
      <c r="BI96" s="88"/>
      <c r="BJ96" s="88"/>
      <c r="BK96" s="88"/>
      <c r="BL96" s="88"/>
      <c r="BM96" s="88"/>
      <c r="BN96" s="89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</row>
    <row r="97" spans="1:101" x14ac:dyDescent="0.25">
      <c r="A97" s="145" t="str">
        <f t="shared" si="27"/>
        <v/>
      </c>
      <c r="B97" s="79"/>
      <c r="C97" s="79"/>
      <c r="D97" s="80"/>
      <c r="E97" s="86"/>
      <c r="F97" s="88"/>
      <c r="G97" s="88"/>
      <c r="H97" s="89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9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9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9"/>
      <c r="BI97" s="88"/>
      <c r="BJ97" s="88"/>
      <c r="BK97" s="88"/>
      <c r="BL97" s="88"/>
      <c r="BM97" s="88"/>
      <c r="BN97" s="89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</row>
    <row r="98" spans="1:101" x14ac:dyDescent="0.25">
      <c r="A98" s="145" t="str">
        <f t="shared" si="27"/>
        <v/>
      </c>
      <c r="B98" s="79"/>
      <c r="C98" s="79"/>
      <c r="D98" s="80"/>
      <c r="E98" s="86"/>
      <c r="F98" s="88"/>
      <c r="G98" s="88"/>
      <c r="H98" s="89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9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9"/>
      <c r="BI98" s="88"/>
      <c r="BJ98" s="88"/>
      <c r="BK98" s="88"/>
      <c r="BL98" s="88"/>
      <c r="BM98" s="88"/>
      <c r="BN98" s="89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</row>
    <row r="99" spans="1:101" x14ac:dyDescent="0.25">
      <c r="A99" s="145" t="str">
        <f t="shared" si="27"/>
        <v/>
      </c>
      <c r="B99" s="79"/>
      <c r="C99" s="79"/>
      <c r="D99" s="80"/>
      <c r="E99" s="86"/>
      <c r="F99" s="88"/>
      <c r="G99" s="88"/>
      <c r="H99" s="89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9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9"/>
      <c r="BI99" s="88"/>
      <c r="BJ99" s="88"/>
      <c r="BK99" s="88"/>
      <c r="BL99" s="88"/>
      <c r="BM99" s="88"/>
      <c r="BN99" s="89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</row>
    <row r="100" spans="1:101" x14ac:dyDescent="0.25">
      <c r="A100" s="145" t="str">
        <f t="shared" si="27"/>
        <v/>
      </c>
      <c r="B100" s="79"/>
      <c r="C100" s="79"/>
      <c r="D100" s="80"/>
      <c r="E100" s="86"/>
      <c r="F100" s="88"/>
      <c r="G100" s="88"/>
      <c r="H100" s="89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9"/>
      <c r="BI100" s="88"/>
      <c r="BJ100" s="88"/>
      <c r="BK100" s="88"/>
      <c r="BL100" s="88"/>
      <c r="BM100" s="88"/>
      <c r="BN100" s="89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</row>
    <row r="101" spans="1:101" x14ac:dyDescent="0.25">
      <c r="A101" s="145" t="str">
        <f t="shared" si="27"/>
        <v/>
      </c>
      <c r="B101" s="79"/>
      <c r="C101" s="79"/>
      <c r="D101" s="80"/>
      <c r="E101" s="86"/>
      <c r="F101" s="88"/>
      <c r="G101" s="88"/>
      <c r="H101" s="89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9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9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9"/>
      <c r="BI101" s="88"/>
      <c r="BJ101" s="88"/>
      <c r="BK101" s="88"/>
      <c r="BL101" s="88"/>
      <c r="BM101" s="88"/>
      <c r="BN101" s="89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</row>
    <row r="102" spans="1:101" x14ac:dyDescent="0.25">
      <c r="A102" s="145" t="str">
        <f t="shared" si="27"/>
        <v/>
      </c>
      <c r="B102" s="79"/>
      <c r="C102" s="79"/>
      <c r="D102" s="80"/>
      <c r="E102" s="86"/>
      <c r="F102" s="88"/>
      <c r="G102" s="88"/>
      <c r="H102" s="89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9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9"/>
      <c r="BI102" s="88"/>
      <c r="BJ102" s="88"/>
      <c r="BK102" s="88"/>
      <c r="BL102" s="88"/>
      <c r="BM102" s="88"/>
      <c r="BN102" s="89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</row>
    <row r="103" spans="1:101" x14ac:dyDescent="0.25">
      <c r="A103" s="145" t="str">
        <f t="shared" si="27"/>
        <v/>
      </c>
      <c r="B103" s="79"/>
      <c r="C103" s="79"/>
      <c r="D103" s="80"/>
      <c r="E103" s="86"/>
      <c r="F103" s="88"/>
      <c r="G103" s="88"/>
      <c r="H103" s="89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9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9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9"/>
      <c r="BI103" s="88"/>
      <c r="BJ103" s="88"/>
      <c r="BK103" s="88"/>
      <c r="BL103" s="88"/>
      <c r="BM103" s="88"/>
      <c r="BN103" s="89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</row>
    <row r="104" spans="1:101" x14ac:dyDescent="0.25">
      <c r="A104" s="145" t="str">
        <f t="shared" si="27"/>
        <v/>
      </c>
      <c r="B104" s="79"/>
      <c r="C104" s="79"/>
      <c r="D104" s="80"/>
      <c r="E104" s="86"/>
      <c r="F104" s="88"/>
      <c r="G104" s="88"/>
      <c r="H104" s="89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9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9"/>
      <c r="BI104" s="88"/>
      <c r="BJ104" s="88"/>
      <c r="BK104" s="88"/>
      <c r="BL104" s="88"/>
      <c r="BM104" s="88"/>
      <c r="BN104" s="89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</row>
    <row r="105" spans="1:101" x14ac:dyDescent="0.25">
      <c r="A105" s="145" t="str">
        <f t="shared" si="27"/>
        <v/>
      </c>
      <c r="B105" s="79"/>
      <c r="C105" s="79"/>
      <c r="D105" s="80"/>
      <c r="E105" s="86"/>
      <c r="F105" s="88"/>
      <c r="G105" s="88"/>
      <c r="H105" s="89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9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9"/>
      <c r="BI105" s="88"/>
      <c r="BJ105" s="88"/>
      <c r="BK105" s="88"/>
      <c r="BL105" s="88"/>
      <c r="BM105" s="88"/>
      <c r="BN105" s="89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</row>
    <row r="106" spans="1:101" x14ac:dyDescent="0.25">
      <c r="A106" s="145" t="str">
        <f t="shared" si="27"/>
        <v/>
      </c>
      <c r="B106" s="79"/>
      <c r="C106" s="79"/>
      <c r="D106" s="80"/>
      <c r="E106" s="86"/>
      <c r="F106" s="88"/>
      <c r="G106" s="88"/>
      <c r="H106" s="89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9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9"/>
      <c r="BI106" s="88"/>
      <c r="BJ106" s="88"/>
      <c r="BK106" s="88"/>
      <c r="BL106" s="88"/>
      <c r="BM106" s="88"/>
      <c r="BN106" s="89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</row>
    <row r="107" spans="1:101" x14ac:dyDescent="0.25">
      <c r="A107" s="145" t="str">
        <f t="shared" si="27"/>
        <v/>
      </c>
      <c r="B107" s="79"/>
      <c r="C107" s="79"/>
      <c r="D107" s="80"/>
      <c r="E107" s="86"/>
      <c r="F107" s="88"/>
      <c r="G107" s="88"/>
      <c r="H107" s="89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9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9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9"/>
      <c r="BI107" s="88"/>
      <c r="BJ107" s="88"/>
      <c r="BK107" s="88"/>
      <c r="BL107" s="88"/>
      <c r="BM107" s="88"/>
      <c r="BN107" s="89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</row>
    <row r="108" spans="1:101" x14ac:dyDescent="0.25">
      <c r="A108" s="145" t="str">
        <f t="shared" si="27"/>
        <v/>
      </c>
      <c r="B108" s="79"/>
      <c r="C108" s="79"/>
      <c r="D108" s="80"/>
      <c r="E108" s="86"/>
      <c r="F108" s="88"/>
      <c r="G108" s="88"/>
      <c r="H108" s="89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9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9"/>
      <c r="BI108" s="88"/>
      <c r="BJ108" s="88"/>
      <c r="BK108" s="88"/>
      <c r="BL108" s="88"/>
      <c r="BM108" s="88"/>
      <c r="BN108" s="89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</row>
  </sheetData>
  <mergeCells count="13">
    <mergeCell ref="CL5:CW5"/>
    <mergeCell ref="R5:AC5"/>
    <mergeCell ref="AD5:AO5"/>
    <mergeCell ref="F5:Q5"/>
    <mergeCell ref="B5:B8"/>
    <mergeCell ref="C5:C8"/>
    <mergeCell ref="D5:D8"/>
    <mergeCell ref="E5:E8"/>
    <mergeCell ref="A5:A8"/>
    <mergeCell ref="AP5:BA5"/>
    <mergeCell ref="BB5:BM5"/>
    <mergeCell ref="BN5:BY5"/>
    <mergeCell ref="BZ5:CK5"/>
  </mergeCells>
  <phoneticPr fontId="21" type="noConversion"/>
  <dataValidations count="1">
    <dataValidation type="list" allowBlank="1" showInputMessage="1" showErrorMessage="1" sqref="E9:E108" xr:uid="{C0A91D53-D847-4463-B8D3-0158A7939687}">
      <formula1>"Mois, Année"</formula1>
    </dataValidation>
  </dataValidations>
  <pageMargins left="0.2" right="0.17013888888888901" top="0.179861111111111" bottom="0.25972222222222202" header="0.17013888888888901" footer="0.51180555555555496"/>
  <pageSetup paperSize="9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20C3-B19C-4A2F-824A-5814A89A4F33}">
  <sheetPr>
    <tabColor theme="0" tint="-0.499984740745262"/>
  </sheetPr>
  <dimension ref="A1:CW108"/>
  <sheetViews>
    <sheetView zoomScale="85" zoomScaleNormal="85" workbookViewId="0">
      <pane xSplit="5" ySplit="8" topLeftCell="F9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baseColWidth="10" defaultColWidth="9.1796875" defaultRowHeight="12.5" outlineLevelRow="1" outlineLevelCol="1" x14ac:dyDescent="0.25"/>
  <cols>
    <col min="1" max="1" width="0" style="4" hidden="1" customWidth="1" outlineLevel="1"/>
    <col min="2" max="2" width="20.7265625" style="78" customWidth="1" collapsed="1"/>
    <col min="3" max="3" width="9.7265625" style="78" customWidth="1"/>
    <col min="4" max="4" width="19.54296875" style="78" customWidth="1"/>
    <col min="5" max="5" width="8.54296875" style="87" customWidth="1"/>
    <col min="6" max="32" width="5.6328125" style="90" customWidth="1"/>
    <col min="33" max="40" width="5.6328125" style="91" customWidth="1"/>
    <col min="41" max="41" width="5.6328125" style="92" customWidth="1"/>
    <col min="42" max="44" width="5.6328125" style="90" customWidth="1"/>
    <col min="45" max="52" width="5.6328125" style="91" customWidth="1"/>
    <col min="53" max="53" width="5.6328125" style="92" customWidth="1"/>
    <col min="54" max="56" width="5.6328125" style="90" customWidth="1"/>
    <col min="57" max="64" width="5.6328125" style="91" customWidth="1"/>
    <col min="65" max="65" width="5.6328125" style="92" customWidth="1"/>
    <col min="66" max="68" width="5.6328125" style="90" customWidth="1"/>
    <col min="69" max="76" width="5.6328125" style="91" customWidth="1"/>
    <col min="77" max="77" width="5.6328125" style="92" customWidth="1"/>
    <col min="78" max="80" width="5.6328125" style="90" customWidth="1"/>
    <col min="81" max="88" width="5.6328125" style="91" customWidth="1"/>
    <col min="89" max="89" width="5.6328125" style="92" customWidth="1"/>
    <col min="90" max="92" width="5.6328125" style="90" customWidth="1"/>
    <col min="93" max="100" width="5.6328125" style="91" customWidth="1"/>
    <col min="101" max="101" width="5.6328125" style="92" customWidth="1"/>
    <col min="102" max="16384" width="9.1796875" style="4"/>
  </cols>
  <sheetData>
    <row r="1" spans="1:101" s="72" customFormat="1" ht="22" customHeight="1" thickTop="1" thickBot="1" x14ac:dyDescent="0.25">
      <c r="B1" s="74" t="s">
        <v>35</v>
      </c>
      <c r="C1" s="75"/>
      <c r="D1" s="73" t="s">
        <v>241</v>
      </c>
      <c r="E1" s="8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1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1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1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1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1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1"/>
    </row>
    <row r="2" spans="1:101" s="2" customFormat="1" ht="11" thickTop="1" x14ac:dyDescent="0.25">
      <c r="B2" s="76"/>
      <c r="C2" s="76"/>
      <c r="D2" s="76"/>
      <c r="E2" s="84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 ht="14.5" x14ac:dyDescent="0.25">
      <c r="B3" s="168" t="s">
        <v>112</v>
      </c>
      <c r="C3" s="76"/>
      <c r="D3" s="77"/>
      <c r="E3" s="85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9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9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9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9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9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9"/>
    </row>
    <row r="4" spans="1:101" x14ac:dyDescent="0.25">
      <c r="B4" s="76"/>
      <c r="C4" s="76"/>
      <c r="D4" s="77"/>
      <c r="E4" s="85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9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9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9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9"/>
    </row>
    <row r="5" spans="1:101" s="93" customFormat="1" ht="14.5" customHeight="1" x14ac:dyDescent="0.35">
      <c r="A5" s="176" t="str">
        <f>D5</f>
        <v>Echelon</v>
      </c>
      <c r="B5" s="176" t="s">
        <v>37</v>
      </c>
      <c r="C5" s="176" t="s">
        <v>36</v>
      </c>
      <c r="D5" s="176" t="s">
        <v>80</v>
      </c>
      <c r="E5" s="176" t="s">
        <v>45</v>
      </c>
      <c r="F5" s="177">
        <v>2018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>
        <v>2019</v>
      </c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>
        <v>2020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>
        <v>2021</v>
      </c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>
        <v>2022</v>
      </c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>
        <v>2023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>
        <v>2024</v>
      </c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>
        <v>2025</v>
      </c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</row>
    <row r="6" spans="1:101" s="2" customFormat="1" ht="20" hidden="1" customHeight="1" outlineLevel="1" x14ac:dyDescent="0.2">
      <c r="A6" s="176"/>
      <c r="B6" s="176"/>
      <c r="C6" s="176"/>
      <c r="D6" s="176"/>
      <c r="E6" s="176"/>
      <c r="F6" s="81" t="s">
        <v>38</v>
      </c>
      <c r="G6" s="81" t="s">
        <v>39</v>
      </c>
      <c r="H6" s="81" t="s">
        <v>2</v>
      </c>
      <c r="I6" s="81" t="s">
        <v>3</v>
      </c>
      <c r="J6" s="81" t="s">
        <v>4</v>
      </c>
      <c r="K6" s="81" t="s">
        <v>5</v>
      </c>
      <c r="L6" s="81" t="s">
        <v>40</v>
      </c>
      <c r="M6" s="81" t="s">
        <v>7</v>
      </c>
      <c r="N6" s="81" t="s">
        <v>41</v>
      </c>
      <c r="O6" s="81" t="s">
        <v>42</v>
      </c>
      <c r="P6" s="81" t="s">
        <v>43</v>
      </c>
      <c r="Q6" s="81" t="s">
        <v>44</v>
      </c>
      <c r="R6" s="81" t="s">
        <v>38</v>
      </c>
      <c r="S6" s="81" t="s">
        <v>39</v>
      </c>
      <c r="T6" s="81" t="s">
        <v>2</v>
      </c>
      <c r="U6" s="81" t="s">
        <v>3</v>
      </c>
      <c r="V6" s="81" t="s">
        <v>4</v>
      </c>
      <c r="W6" s="81" t="s">
        <v>5</v>
      </c>
      <c r="X6" s="81" t="s">
        <v>40</v>
      </c>
      <c r="Y6" s="81" t="s">
        <v>7</v>
      </c>
      <c r="Z6" s="81" t="s">
        <v>41</v>
      </c>
      <c r="AA6" s="81" t="s">
        <v>42</v>
      </c>
      <c r="AB6" s="81" t="s">
        <v>43</v>
      </c>
      <c r="AC6" s="81" t="s">
        <v>44</v>
      </c>
      <c r="AD6" s="81" t="str">
        <f>R6</f>
        <v>Janv.</v>
      </c>
      <c r="AE6" s="81" t="str">
        <f t="shared" ref="AE6:AO6" si="0">S6</f>
        <v>Fév.</v>
      </c>
      <c r="AF6" s="81" t="str">
        <f t="shared" si="0"/>
        <v>Mars</v>
      </c>
      <c r="AG6" s="81" t="str">
        <f t="shared" si="0"/>
        <v>Avril</v>
      </c>
      <c r="AH6" s="81" t="str">
        <f t="shared" si="0"/>
        <v>Mai</v>
      </c>
      <c r="AI6" s="81" t="str">
        <f t="shared" si="0"/>
        <v>Juin</v>
      </c>
      <c r="AJ6" s="81" t="str">
        <f t="shared" si="0"/>
        <v>Juil.</v>
      </c>
      <c r="AK6" s="81" t="str">
        <f t="shared" si="0"/>
        <v>Août</v>
      </c>
      <c r="AL6" s="81" t="str">
        <f t="shared" si="0"/>
        <v>Sept.</v>
      </c>
      <c r="AM6" s="81" t="str">
        <f t="shared" si="0"/>
        <v>Oct.</v>
      </c>
      <c r="AN6" s="81" t="str">
        <f t="shared" si="0"/>
        <v>Nov.</v>
      </c>
      <c r="AO6" s="81" t="str">
        <f t="shared" si="0"/>
        <v>Déc.</v>
      </c>
      <c r="AP6" s="81" t="str">
        <f>AD6</f>
        <v>Janv.</v>
      </c>
      <c r="AQ6" s="81" t="str">
        <f t="shared" ref="AQ6:BA6" si="1">AE6</f>
        <v>Fév.</v>
      </c>
      <c r="AR6" s="81" t="str">
        <f t="shared" si="1"/>
        <v>Mars</v>
      </c>
      <c r="AS6" s="81" t="str">
        <f t="shared" si="1"/>
        <v>Avril</v>
      </c>
      <c r="AT6" s="81" t="str">
        <f t="shared" si="1"/>
        <v>Mai</v>
      </c>
      <c r="AU6" s="81" t="str">
        <f t="shared" si="1"/>
        <v>Juin</v>
      </c>
      <c r="AV6" s="81" t="str">
        <f t="shared" si="1"/>
        <v>Juil.</v>
      </c>
      <c r="AW6" s="81" t="str">
        <f t="shared" si="1"/>
        <v>Août</v>
      </c>
      <c r="AX6" s="81" t="str">
        <f t="shared" si="1"/>
        <v>Sept.</v>
      </c>
      <c r="AY6" s="81" t="str">
        <f t="shared" si="1"/>
        <v>Oct.</v>
      </c>
      <c r="AZ6" s="81" t="str">
        <f t="shared" si="1"/>
        <v>Nov.</v>
      </c>
      <c r="BA6" s="81" t="str">
        <f t="shared" si="1"/>
        <v>Déc.</v>
      </c>
      <c r="BB6" s="81" t="str">
        <f>AP6</f>
        <v>Janv.</v>
      </c>
      <c r="BC6" s="81" t="str">
        <f t="shared" ref="BC6:BM6" si="2">AQ6</f>
        <v>Fév.</v>
      </c>
      <c r="BD6" s="81" t="str">
        <f t="shared" si="2"/>
        <v>Mars</v>
      </c>
      <c r="BE6" s="81" t="str">
        <f t="shared" si="2"/>
        <v>Avril</v>
      </c>
      <c r="BF6" s="81" t="str">
        <f t="shared" si="2"/>
        <v>Mai</v>
      </c>
      <c r="BG6" s="81" t="str">
        <f t="shared" si="2"/>
        <v>Juin</v>
      </c>
      <c r="BH6" s="81" t="str">
        <f t="shared" si="2"/>
        <v>Juil.</v>
      </c>
      <c r="BI6" s="81" t="str">
        <f t="shared" si="2"/>
        <v>Août</v>
      </c>
      <c r="BJ6" s="81" t="str">
        <f t="shared" si="2"/>
        <v>Sept.</v>
      </c>
      <c r="BK6" s="81" t="str">
        <f t="shared" si="2"/>
        <v>Oct.</v>
      </c>
      <c r="BL6" s="81" t="str">
        <f t="shared" si="2"/>
        <v>Nov.</v>
      </c>
      <c r="BM6" s="81" t="str">
        <f t="shared" si="2"/>
        <v>Déc.</v>
      </c>
      <c r="BN6" s="81" t="str">
        <f>BB6</f>
        <v>Janv.</v>
      </c>
      <c r="BO6" s="81" t="str">
        <f t="shared" ref="BO6:BY6" si="3">BC6</f>
        <v>Fév.</v>
      </c>
      <c r="BP6" s="81" t="str">
        <f t="shared" si="3"/>
        <v>Mars</v>
      </c>
      <c r="BQ6" s="81" t="str">
        <f t="shared" si="3"/>
        <v>Avril</v>
      </c>
      <c r="BR6" s="81" t="str">
        <f t="shared" si="3"/>
        <v>Mai</v>
      </c>
      <c r="BS6" s="81" t="str">
        <f t="shared" si="3"/>
        <v>Juin</v>
      </c>
      <c r="BT6" s="81" t="str">
        <f t="shared" si="3"/>
        <v>Juil.</v>
      </c>
      <c r="BU6" s="81" t="str">
        <f t="shared" si="3"/>
        <v>Août</v>
      </c>
      <c r="BV6" s="81" t="str">
        <f t="shared" si="3"/>
        <v>Sept.</v>
      </c>
      <c r="BW6" s="81" t="str">
        <f t="shared" si="3"/>
        <v>Oct.</v>
      </c>
      <c r="BX6" s="81" t="str">
        <f t="shared" si="3"/>
        <v>Nov.</v>
      </c>
      <c r="BY6" s="81" t="str">
        <f t="shared" si="3"/>
        <v>Déc.</v>
      </c>
      <c r="BZ6" s="81" t="str">
        <f>BN6</f>
        <v>Janv.</v>
      </c>
      <c r="CA6" s="81" t="str">
        <f t="shared" ref="CA6:CK6" si="4">BO6</f>
        <v>Fév.</v>
      </c>
      <c r="CB6" s="81" t="str">
        <f t="shared" si="4"/>
        <v>Mars</v>
      </c>
      <c r="CC6" s="81" t="str">
        <f t="shared" si="4"/>
        <v>Avril</v>
      </c>
      <c r="CD6" s="81" t="str">
        <f t="shared" si="4"/>
        <v>Mai</v>
      </c>
      <c r="CE6" s="81" t="str">
        <f t="shared" si="4"/>
        <v>Juin</v>
      </c>
      <c r="CF6" s="81" t="str">
        <f t="shared" si="4"/>
        <v>Juil.</v>
      </c>
      <c r="CG6" s="81" t="str">
        <f t="shared" si="4"/>
        <v>Août</v>
      </c>
      <c r="CH6" s="81" t="str">
        <f t="shared" si="4"/>
        <v>Sept.</v>
      </c>
      <c r="CI6" s="81" t="str">
        <f t="shared" si="4"/>
        <v>Oct.</v>
      </c>
      <c r="CJ6" s="81" t="str">
        <f t="shared" si="4"/>
        <v>Nov.</v>
      </c>
      <c r="CK6" s="81" t="str">
        <f t="shared" si="4"/>
        <v>Déc.</v>
      </c>
      <c r="CL6" s="81" t="str">
        <f>BZ6</f>
        <v>Janv.</v>
      </c>
      <c r="CM6" s="81" t="str">
        <f t="shared" ref="CM6:CW6" si="5">CA6</f>
        <v>Fév.</v>
      </c>
      <c r="CN6" s="81" t="str">
        <f t="shared" si="5"/>
        <v>Mars</v>
      </c>
      <c r="CO6" s="81" t="str">
        <f t="shared" si="5"/>
        <v>Avril</v>
      </c>
      <c r="CP6" s="81" t="str">
        <f t="shared" si="5"/>
        <v>Mai</v>
      </c>
      <c r="CQ6" s="81" t="str">
        <f t="shared" si="5"/>
        <v>Juin</v>
      </c>
      <c r="CR6" s="81" t="str">
        <f t="shared" si="5"/>
        <v>Juil.</v>
      </c>
      <c r="CS6" s="81" t="str">
        <f t="shared" si="5"/>
        <v>Août</v>
      </c>
      <c r="CT6" s="81" t="str">
        <f t="shared" si="5"/>
        <v>Sept.</v>
      </c>
      <c r="CU6" s="81" t="str">
        <f t="shared" si="5"/>
        <v>Oct.</v>
      </c>
      <c r="CV6" s="81" t="str">
        <f t="shared" si="5"/>
        <v>Nov.</v>
      </c>
      <c r="CW6" s="81" t="str">
        <f t="shared" si="5"/>
        <v>Déc.</v>
      </c>
    </row>
    <row r="7" spans="1:101" s="3" customFormat="1" ht="20" hidden="1" customHeight="1" outlineLevel="1" x14ac:dyDescent="0.2">
      <c r="A7" s="176"/>
      <c r="B7" s="176"/>
      <c r="C7" s="176"/>
      <c r="D7" s="176"/>
      <c r="E7" s="176"/>
      <c r="F7" s="82">
        <f>F5</f>
        <v>2018</v>
      </c>
      <c r="G7" s="82">
        <f>F7</f>
        <v>2018</v>
      </c>
      <c r="H7" s="82">
        <f t="shared" ref="H7:Q7" si="6">G7</f>
        <v>2018</v>
      </c>
      <c r="I7" s="82">
        <f t="shared" si="6"/>
        <v>2018</v>
      </c>
      <c r="J7" s="82">
        <f t="shared" si="6"/>
        <v>2018</v>
      </c>
      <c r="K7" s="82">
        <f t="shared" si="6"/>
        <v>2018</v>
      </c>
      <c r="L7" s="82">
        <f t="shared" si="6"/>
        <v>2018</v>
      </c>
      <c r="M7" s="82">
        <f t="shared" si="6"/>
        <v>2018</v>
      </c>
      <c r="N7" s="82">
        <f t="shared" si="6"/>
        <v>2018</v>
      </c>
      <c r="O7" s="82">
        <f t="shared" si="6"/>
        <v>2018</v>
      </c>
      <c r="P7" s="82">
        <f t="shared" si="6"/>
        <v>2018</v>
      </c>
      <c r="Q7" s="82">
        <f t="shared" si="6"/>
        <v>2018</v>
      </c>
      <c r="R7" s="82">
        <f>R5</f>
        <v>2019</v>
      </c>
      <c r="S7" s="82">
        <f>R7</f>
        <v>2019</v>
      </c>
      <c r="T7" s="82">
        <f t="shared" ref="T7:AC7" si="7">S7</f>
        <v>2019</v>
      </c>
      <c r="U7" s="82">
        <f t="shared" si="7"/>
        <v>2019</v>
      </c>
      <c r="V7" s="82">
        <f t="shared" si="7"/>
        <v>2019</v>
      </c>
      <c r="W7" s="82">
        <f t="shared" si="7"/>
        <v>2019</v>
      </c>
      <c r="X7" s="82">
        <f t="shared" si="7"/>
        <v>2019</v>
      </c>
      <c r="Y7" s="82">
        <f t="shared" si="7"/>
        <v>2019</v>
      </c>
      <c r="Z7" s="82">
        <f t="shared" si="7"/>
        <v>2019</v>
      </c>
      <c r="AA7" s="82">
        <f t="shared" si="7"/>
        <v>2019</v>
      </c>
      <c r="AB7" s="82">
        <f t="shared" si="7"/>
        <v>2019</v>
      </c>
      <c r="AC7" s="82">
        <f t="shared" si="7"/>
        <v>2019</v>
      </c>
      <c r="AD7" s="82">
        <f>AD5</f>
        <v>2020</v>
      </c>
      <c r="AE7" s="82">
        <f>AD7</f>
        <v>2020</v>
      </c>
      <c r="AF7" s="82">
        <f t="shared" ref="AF7:AO7" si="8">AE7</f>
        <v>2020</v>
      </c>
      <c r="AG7" s="82">
        <f t="shared" si="8"/>
        <v>2020</v>
      </c>
      <c r="AH7" s="82">
        <f t="shared" si="8"/>
        <v>2020</v>
      </c>
      <c r="AI7" s="82">
        <f t="shared" si="8"/>
        <v>2020</v>
      </c>
      <c r="AJ7" s="82">
        <f t="shared" si="8"/>
        <v>2020</v>
      </c>
      <c r="AK7" s="82">
        <f t="shared" si="8"/>
        <v>2020</v>
      </c>
      <c r="AL7" s="82">
        <f t="shared" si="8"/>
        <v>2020</v>
      </c>
      <c r="AM7" s="82">
        <f t="shared" si="8"/>
        <v>2020</v>
      </c>
      <c r="AN7" s="82">
        <f t="shared" si="8"/>
        <v>2020</v>
      </c>
      <c r="AO7" s="82">
        <f t="shared" si="8"/>
        <v>2020</v>
      </c>
      <c r="AP7" s="82">
        <f>AP5</f>
        <v>2021</v>
      </c>
      <c r="AQ7" s="82">
        <f>AP7</f>
        <v>2021</v>
      </c>
      <c r="AR7" s="82">
        <f t="shared" ref="AR7:BA7" si="9">AQ7</f>
        <v>2021</v>
      </c>
      <c r="AS7" s="82">
        <f t="shared" si="9"/>
        <v>2021</v>
      </c>
      <c r="AT7" s="82">
        <f t="shared" si="9"/>
        <v>2021</v>
      </c>
      <c r="AU7" s="82">
        <f t="shared" si="9"/>
        <v>2021</v>
      </c>
      <c r="AV7" s="82">
        <f t="shared" si="9"/>
        <v>2021</v>
      </c>
      <c r="AW7" s="82">
        <f t="shared" si="9"/>
        <v>2021</v>
      </c>
      <c r="AX7" s="82">
        <f t="shared" si="9"/>
        <v>2021</v>
      </c>
      <c r="AY7" s="82">
        <f t="shared" si="9"/>
        <v>2021</v>
      </c>
      <c r="AZ7" s="82">
        <f t="shared" si="9"/>
        <v>2021</v>
      </c>
      <c r="BA7" s="82">
        <f t="shared" si="9"/>
        <v>2021</v>
      </c>
      <c r="BB7" s="82">
        <f>BB5</f>
        <v>2022</v>
      </c>
      <c r="BC7" s="82">
        <f>BB7</f>
        <v>2022</v>
      </c>
      <c r="BD7" s="82">
        <f t="shared" ref="BD7:BM7" si="10">BC7</f>
        <v>2022</v>
      </c>
      <c r="BE7" s="82">
        <f t="shared" si="10"/>
        <v>2022</v>
      </c>
      <c r="BF7" s="82">
        <f t="shared" si="10"/>
        <v>2022</v>
      </c>
      <c r="BG7" s="82">
        <f t="shared" si="10"/>
        <v>2022</v>
      </c>
      <c r="BH7" s="82">
        <f t="shared" si="10"/>
        <v>2022</v>
      </c>
      <c r="BI7" s="82">
        <f t="shared" si="10"/>
        <v>2022</v>
      </c>
      <c r="BJ7" s="82">
        <f t="shared" si="10"/>
        <v>2022</v>
      </c>
      <c r="BK7" s="82">
        <f t="shared" si="10"/>
        <v>2022</v>
      </c>
      <c r="BL7" s="82">
        <f t="shared" si="10"/>
        <v>2022</v>
      </c>
      <c r="BM7" s="82">
        <f t="shared" si="10"/>
        <v>2022</v>
      </c>
      <c r="BN7" s="82">
        <f>BN5</f>
        <v>2023</v>
      </c>
      <c r="BO7" s="82">
        <f>BN7</f>
        <v>2023</v>
      </c>
      <c r="BP7" s="82">
        <f t="shared" ref="BP7:BY7" si="11">BO7</f>
        <v>2023</v>
      </c>
      <c r="BQ7" s="82">
        <f t="shared" si="11"/>
        <v>2023</v>
      </c>
      <c r="BR7" s="82">
        <f t="shared" si="11"/>
        <v>2023</v>
      </c>
      <c r="BS7" s="82">
        <f t="shared" si="11"/>
        <v>2023</v>
      </c>
      <c r="BT7" s="82">
        <f t="shared" si="11"/>
        <v>2023</v>
      </c>
      <c r="BU7" s="82">
        <f t="shared" si="11"/>
        <v>2023</v>
      </c>
      <c r="BV7" s="82">
        <f t="shared" si="11"/>
        <v>2023</v>
      </c>
      <c r="BW7" s="82">
        <f t="shared" si="11"/>
        <v>2023</v>
      </c>
      <c r="BX7" s="82">
        <f t="shared" si="11"/>
        <v>2023</v>
      </c>
      <c r="BY7" s="82">
        <f t="shared" si="11"/>
        <v>2023</v>
      </c>
      <c r="BZ7" s="82">
        <f>BZ5</f>
        <v>2024</v>
      </c>
      <c r="CA7" s="82">
        <f>BZ7</f>
        <v>2024</v>
      </c>
      <c r="CB7" s="82">
        <f t="shared" ref="CB7:CK7" si="12">CA7</f>
        <v>2024</v>
      </c>
      <c r="CC7" s="82">
        <f t="shared" si="12"/>
        <v>2024</v>
      </c>
      <c r="CD7" s="82">
        <f t="shared" si="12"/>
        <v>2024</v>
      </c>
      <c r="CE7" s="82">
        <f t="shared" si="12"/>
        <v>2024</v>
      </c>
      <c r="CF7" s="82">
        <f t="shared" si="12"/>
        <v>2024</v>
      </c>
      <c r="CG7" s="82">
        <f t="shared" si="12"/>
        <v>2024</v>
      </c>
      <c r="CH7" s="82">
        <f t="shared" si="12"/>
        <v>2024</v>
      </c>
      <c r="CI7" s="82">
        <f t="shared" si="12"/>
        <v>2024</v>
      </c>
      <c r="CJ7" s="82">
        <f t="shared" si="12"/>
        <v>2024</v>
      </c>
      <c r="CK7" s="82">
        <f t="shared" si="12"/>
        <v>2024</v>
      </c>
      <c r="CL7" s="82">
        <f>CL5</f>
        <v>2025</v>
      </c>
      <c r="CM7" s="82">
        <f>CL7</f>
        <v>2025</v>
      </c>
      <c r="CN7" s="82">
        <f t="shared" ref="CN7:CW7" si="13">CM7</f>
        <v>2025</v>
      </c>
      <c r="CO7" s="82">
        <f t="shared" si="13"/>
        <v>2025</v>
      </c>
      <c r="CP7" s="82">
        <f t="shared" si="13"/>
        <v>2025</v>
      </c>
      <c r="CQ7" s="82">
        <f t="shared" si="13"/>
        <v>2025</v>
      </c>
      <c r="CR7" s="82">
        <f t="shared" si="13"/>
        <v>2025</v>
      </c>
      <c r="CS7" s="82">
        <f t="shared" si="13"/>
        <v>2025</v>
      </c>
      <c r="CT7" s="82">
        <f t="shared" si="13"/>
        <v>2025</v>
      </c>
      <c r="CU7" s="82">
        <f t="shared" si="13"/>
        <v>2025</v>
      </c>
      <c r="CV7" s="82">
        <f t="shared" si="13"/>
        <v>2025</v>
      </c>
      <c r="CW7" s="82">
        <f t="shared" si="13"/>
        <v>2025</v>
      </c>
    </row>
    <row r="8" spans="1:101" s="3" customFormat="1" ht="34" customHeight="1" collapsed="1" x14ac:dyDescent="0.2">
      <c r="A8" s="176"/>
      <c r="B8" s="176"/>
      <c r="C8" s="176"/>
      <c r="D8" s="176"/>
      <c r="E8" s="176"/>
      <c r="F8" s="83" t="str">
        <f t="shared" ref="F8:Q8" si="14">F6&amp;" "&amp;F7</f>
        <v>Janv. 2018</v>
      </c>
      <c r="G8" s="83" t="str">
        <f t="shared" si="14"/>
        <v>Fév. 2018</v>
      </c>
      <c r="H8" s="83" t="str">
        <f t="shared" si="14"/>
        <v>Mars 2018</v>
      </c>
      <c r="I8" s="83" t="str">
        <f t="shared" si="14"/>
        <v>Avril 2018</v>
      </c>
      <c r="J8" s="83" t="str">
        <f t="shared" si="14"/>
        <v>Mai 2018</v>
      </c>
      <c r="K8" s="83" t="str">
        <f t="shared" si="14"/>
        <v>Juin 2018</v>
      </c>
      <c r="L8" s="83" t="str">
        <f t="shared" si="14"/>
        <v>Juil. 2018</v>
      </c>
      <c r="M8" s="83" t="str">
        <f t="shared" si="14"/>
        <v>Août 2018</v>
      </c>
      <c r="N8" s="83" t="str">
        <f t="shared" si="14"/>
        <v>Sept. 2018</v>
      </c>
      <c r="O8" s="83" t="str">
        <f t="shared" si="14"/>
        <v>Oct. 2018</v>
      </c>
      <c r="P8" s="83" t="str">
        <f t="shared" si="14"/>
        <v>Nov. 2018</v>
      </c>
      <c r="Q8" s="83" t="str">
        <f t="shared" si="14"/>
        <v>Déc. 2018</v>
      </c>
      <c r="R8" s="83" t="str">
        <f t="shared" ref="R8:CC8" si="15">R6&amp;" "&amp;R7</f>
        <v>Janv. 2019</v>
      </c>
      <c r="S8" s="83" t="str">
        <f t="shared" si="15"/>
        <v>Fév. 2019</v>
      </c>
      <c r="T8" s="83" t="str">
        <f t="shared" si="15"/>
        <v>Mars 2019</v>
      </c>
      <c r="U8" s="83" t="str">
        <f t="shared" si="15"/>
        <v>Avril 2019</v>
      </c>
      <c r="V8" s="83" t="str">
        <f t="shared" si="15"/>
        <v>Mai 2019</v>
      </c>
      <c r="W8" s="83" t="str">
        <f t="shared" si="15"/>
        <v>Juin 2019</v>
      </c>
      <c r="X8" s="83" t="str">
        <f t="shared" si="15"/>
        <v>Juil. 2019</v>
      </c>
      <c r="Y8" s="83" t="str">
        <f t="shared" si="15"/>
        <v>Août 2019</v>
      </c>
      <c r="Z8" s="83" t="str">
        <f t="shared" si="15"/>
        <v>Sept. 2019</v>
      </c>
      <c r="AA8" s="83" t="str">
        <f t="shared" si="15"/>
        <v>Oct. 2019</v>
      </c>
      <c r="AB8" s="83" t="str">
        <f t="shared" si="15"/>
        <v>Nov. 2019</v>
      </c>
      <c r="AC8" s="83" t="str">
        <f t="shared" si="15"/>
        <v>Déc. 2019</v>
      </c>
      <c r="AD8" s="83" t="str">
        <f t="shared" si="15"/>
        <v>Janv. 2020</v>
      </c>
      <c r="AE8" s="83" t="str">
        <f t="shared" si="15"/>
        <v>Fév. 2020</v>
      </c>
      <c r="AF8" s="83" t="str">
        <f t="shared" si="15"/>
        <v>Mars 2020</v>
      </c>
      <c r="AG8" s="83" t="str">
        <f t="shared" si="15"/>
        <v>Avril 2020</v>
      </c>
      <c r="AH8" s="83" t="str">
        <f t="shared" si="15"/>
        <v>Mai 2020</v>
      </c>
      <c r="AI8" s="83" t="str">
        <f t="shared" si="15"/>
        <v>Juin 2020</v>
      </c>
      <c r="AJ8" s="83" t="str">
        <f t="shared" si="15"/>
        <v>Juil. 2020</v>
      </c>
      <c r="AK8" s="83" t="str">
        <f t="shared" si="15"/>
        <v>Août 2020</v>
      </c>
      <c r="AL8" s="83" t="str">
        <f t="shared" si="15"/>
        <v>Sept. 2020</v>
      </c>
      <c r="AM8" s="83" t="str">
        <f t="shared" si="15"/>
        <v>Oct. 2020</v>
      </c>
      <c r="AN8" s="83" t="str">
        <f t="shared" si="15"/>
        <v>Nov. 2020</v>
      </c>
      <c r="AO8" s="83" t="str">
        <f t="shared" si="15"/>
        <v>Déc. 2020</v>
      </c>
      <c r="AP8" s="83" t="str">
        <f t="shared" si="15"/>
        <v>Janv. 2021</v>
      </c>
      <c r="AQ8" s="83" t="str">
        <f t="shared" si="15"/>
        <v>Fév. 2021</v>
      </c>
      <c r="AR8" s="83" t="str">
        <f t="shared" si="15"/>
        <v>Mars 2021</v>
      </c>
      <c r="AS8" s="83" t="str">
        <f t="shared" si="15"/>
        <v>Avril 2021</v>
      </c>
      <c r="AT8" s="83" t="str">
        <f t="shared" si="15"/>
        <v>Mai 2021</v>
      </c>
      <c r="AU8" s="83" t="str">
        <f t="shared" si="15"/>
        <v>Juin 2021</v>
      </c>
      <c r="AV8" s="83" t="str">
        <f t="shared" si="15"/>
        <v>Juil. 2021</v>
      </c>
      <c r="AW8" s="83" t="str">
        <f t="shared" si="15"/>
        <v>Août 2021</v>
      </c>
      <c r="AX8" s="83" t="str">
        <f t="shared" si="15"/>
        <v>Sept. 2021</v>
      </c>
      <c r="AY8" s="83" t="str">
        <f t="shared" si="15"/>
        <v>Oct. 2021</v>
      </c>
      <c r="AZ8" s="83" t="str">
        <f t="shared" si="15"/>
        <v>Nov. 2021</v>
      </c>
      <c r="BA8" s="83" t="str">
        <f t="shared" si="15"/>
        <v>Déc. 2021</v>
      </c>
      <c r="BB8" s="83" t="str">
        <f t="shared" si="15"/>
        <v>Janv. 2022</v>
      </c>
      <c r="BC8" s="83" t="str">
        <f t="shared" si="15"/>
        <v>Fév. 2022</v>
      </c>
      <c r="BD8" s="83" t="str">
        <f t="shared" si="15"/>
        <v>Mars 2022</v>
      </c>
      <c r="BE8" s="83" t="str">
        <f t="shared" si="15"/>
        <v>Avril 2022</v>
      </c>
      <c r="BF8" s="83" t="str">
        <f t="shared" si="15"/>
        <v>Mai 2022</v>
      </c>
      <c r="BG8" s="83" t="str">
        <f t="shared" si="15"/>
        <v>Juin 2022</v>
      </c>
      <c r="BH8" s="83" t="str">
        <f t="shared" si="15"/>
        <v>Juil. 2022</v>
      </c>
      <c r="BI8" s="83" t="str">
        <f t="shared" si="15"/>
        <v>Août 2022</v>
      </c>
      <c r="BJ8" s="83" t="str">
        <f t="shared" si="15"/>
        <v>Sept. 2022</v>
      </c>
      <c r="BK8" s="83" t="str">
        <f t="shared" si="15"/>
        <v>Oct. 2022</v>
      </c>
      <c r="BL8" s="83" t="str">
        <f t="shared" si="15"/>
        <v>Nov. 2022</v>
      </c>
      <c r="BM8" s="83" t="str">
        <f t="shared" si="15"/>
        <v>Déc. 2022</v>
      </c>
      <c r="BN8" s="83" t="str">
        <f t="shared" si="15"/>
        <v>Janv. 2023</v>
      </c>
      <c r="BO8" s="83" t="str">
        <f t="shared" si="15"/>
        <v>Fév. 2023</v>
      </c>
      <c r="BP8" s="83" t="str">
        <f t="shared" si="15"/>
        <v>Mars 2023</v>
      </c>
      <c r="BQ8" s="83" t="str">
        <f t="shared" si="15"/>
        <v>Avril 2023</v>
      </c>
      <c r="BR8" s="83" t="str">
        <f t="shared" si="15"/>
        <v>Mai 2023</v>
      </c>
      <c r="BS8" s="83" t="str">
        <f t="shared" si="15"/>
        <v>Juin 2023</v>
      </c>
      <c r="BT8" s="83" t="str">
        <f t="shared" si="15"/>
        <v>Juil. 2023</v>
      </c>
      <c r="BU8" s="83" t="str">
        <f t="shared" si="15"/>
        <v>Août 2023</v>
      </c>
      <c r="BV8" s="83" t="str">
        <f t="shared" si="15"/>
        <v>Sept. 2023</v>
      </c>
      <c r="BW8" s="83" t="str">
        <f t="shared" si="15"/>
        <v>Oct. 2023</v>
      </c>
      <c r="BX8" s="83" t="str">
        <f t="shared" si="15"/>
        <v>Nov. 2023</v>
      </c>
      <c r="BY8" s="83" t="str">
        <f t="shared" si="15"/>
        <v>Déc. 2023</v>
      </c>
      <c r="BZ8" s="83" t="str">
        <f t="shared" si="15"/>
        <v>Janv. 2024</v>
      </c>
      <c r="CA8" s="83" t="str">
        <f t="shared" si="15"/>
        <v>Fév. 2024</v>
      </c>
      <c r="CB8" s="83" t="str">
        <f t="shared" si="15"/>
        <v>Mars 2024</v>
      </c>
      <c r="CC8" s="83" t="str">
        <f t="shared" si="15"/>
        <v>Avril 2024</v>
      </c>
      <c r="CD8" s="83" t="str">
        <f t="shared" ref="CD8:CW8" si="16">CD6&amp;" "&amp;CD7</f>
        <v>Mai 2024</v>
      </c>
      <c r="CE8" s="83" t="str">
        <f t="shared" si="16"/>
        <v>Juin 2024</v>
      </c>
      <c r="CF8" s="83" t="str">
        <f t="shared" si="16"/>
        <v>Juil. 2024</v>
      </c>
      <c r="CG8" s="83" t="str">
        <f t="shared" si="16"/>
        <v>Août 2024</v>
      </c>
      <c r="CH8" s="83" t="str">
        <f t="shared" si="16"/>
        <v>Sept. 2024</v>
      </c>
      <c r="CI8" s="83" t="str">
        <f t="shared" si="16"/>
        <v>Oct. 2024</v>
      </c>
      <c r="CJ8" s="83" t="str">
        <f t="shared" si="16"/>
        <v>Nov. 2024</v>
      </c>
      <c r="CK8" s="83" t="str">
        <f t="shared" si="16"/>
        <v>Déc. 2024</v>
      </c>
      <c r="CL8" s="83" t="str">
        <f t="shared" si="16"/>
        <v>Janv. 2025</v>
      </c>
      <c r="CM8" s="83" t="str">
        <f t="shared" si="16"/>
        <v>Fév. 2025</v>
      </c>
      <c r="CN8" s="83" t="str">
        <f t="shared" si="16"/>
        <v>Mars 2025</v>
      </c>
      <c r="CO8" s="83" t="str">
        <f t="shared" si="16"/>
        <v>Avril 2025</v>
      </c>
      <c r="CP8" s="83" t="str">
        <f t="shared" si="16"/>
        <v>Mai 2025</v>
      </c>
      <c r="CQ8" s="83" t="str">
        <f t="shared" si="16"/>
        <v>Juin 2025</v>
      </c>
      <c r="CR8" s="83" t="str">
        <f t="shared" si="16"/>
        <v>Juil. 2025</v>
      </c>
      <c r="CS8" s="83" t="str">
        <f t="shared" si="16"/>
        <v>Août 2025</v>
      </c>
      <c r="CT8" s="83" t="str">
        <f t="shared" si="16"/>
        <v>Sept. 2025</v>
      </c>
      <c r="CU8" s="83" t="str">
        <f t="shared" si="16"/>
        <v>Oct. 2025</v>
      </c>
      <c r="CV8" s="83" t="str">
        <f t="shared" si="16"/>
        <v>Nov. 2025</v>
      </c>
      <c r="CW8" s="83" t="str">
        <f t="shared" si="16"/>
        <v>Déc. 2025</v>
      </c>
    </row>
    <row r="9" spans="1:101" s="3" customFormat="1" ht="10.5" x14ac:dyDescent="0.25">
      <c r="A9" s="145" t="str">
        <f>IF(D9="","",D9)</f>
        <v>1-1</v>
      </c>
      <c r="B9" s="79" t="s">
        <v>34</v>
      </c>
      <c r="C9" s="79" t="s">
        <v>68</v>
      </c>
      <c r="D9" s="80" t="s">
        <v>98</v>
      </c>
      <c r="E9" s="86" t="s">
        <v>46</v>
      </c>
      <c r="F9" s="88"/>
      <c r="G9" s="88">
        <f t="shared" ref="G9:BR9" si="17">F9</f>
        <v>0</v>
      </c>
      <c r="H9" s="88">
        <f t="shared" si="17"/>
        <v>0</v>
      </c>
      <c r="I9" s="88">
        <f t="shared" si="17"/>
        <v>0</v>
      </c>
      <c r="J9" s="88">
        <f t="shared" si="17"/>
        <v>0</v>
      </c>
      <c r="K9" s="88">
        <f t="shared" si="17"/>
        <v>0</v>
      </c>
      <c r="L9" s="88">
        <f t="shared" si="17"/>
        <v>0</v>
      </c>
      <c r="M9" s="88">
        <f t="shared" si="17"/>
        <v>0</v>
      </c>
      <c r="N9" s="88">
        <f t="shared" si="17"/>
        <v>0</v>
      </c>
      <c r="O9" s="88">
        <f t="shared" si="17"/>
        <v>0</v>
      </c>
      <c r="P9" s="88">
        <f t="shared" si="17"/>
        <v>0</v>
      </c>
      <c r="Q9" s="88">
        <f t="shared" si="17"/>
        <v>0</v>
      </c>
      <c r="R9" s="88">
        <f t="shared" si="17"/>
        <v>0</v>
      </c>
      <c r="S9" s="88">
        <f t="shared" si="17"/>
        <v>0</v>
      </c>
      <c r="T9" s="88">
        <f t="shared" si="17"/>
        <v>0</v>
      </c>
      <c r="U9" s="88">
        <f t="shared" si="17"/>
        <v>0</v>
      </c>
      <c r="V9" s="88">
        <f t="shared" si="17"/>
        <v>0</v>
      </c>
      <c r="W9" s="88">
        <f t="shared" si="17"/>
        <v>0</v>
      </c>
      <c r="X9" s="88">
        <f t="shared" si="17"/>
        <v>0</v>
      </c>
      <c r="Y9" s="88">
        <f t="shared" si="17"/>
        <v>0</v>
      </c>
      <c r="Z9" s="88">
        <f t="shared" si="17"/>
        <v>0</v>
      </c>
      <c r="AA9" s="88">
        <f t="shared" si="17"/>
        <v>0</v>
      </c>
      <c r="AB9" s="88">
        <f t="shared" si="17"/>
        <v>0</v>
      </c>
      <c r="AC9" s="88">
        <f t="shared" si="17"/>
        <v>0</v>
      </c>
      <c r="AD9" s="88">
        <f t="shared" si="17"/>
        <v>0</v>
      </c>
      <c r="AE9" s="88">
        <f t="shared" si="17"/>
        <v>0</v>
      </c>
      <c r="AF9" s="88">
        <f t="shared" si="17"/>
        <v>0</v>
      </c>
      <c r="AG9" s="88">
        <f t="shared" si="17"/>
        <v>0</v>
      </c>
      <c r="AH9" s="88">
        <f t="shared" si="17"/>
        <v>0</v>
      </c>
      <c r="AI9" s="88">
        <f t="shared" si="17"/>
        <v>0</v>
      </c>
      <c r="AJ9" s="88">
        <f t="shared" si="17"/>
        <v>0</v>
      </c>
      <c r="AK9" s="88">
        <f t="shared" si="17"/>
        <v>0</v>
      </c>
      <c r="AL9" s="88">
        <f t="shared" si="17"/>
        <v>0</v>
      </c>
      <c r="AM9" s="88">
        <f t="shared" si="17"/>
        <v>0</v>
      </c>
      <c r="AN9" s="88">
        <f t="shared" si="17"/>
        <v>0</v>
      </c>
      <c r="AO9" s="88">
        <f t="shared" si="17"/>
        <v>0</v>
      </c>
      <c r="AP9" s="88">
        <f t="shared" si="17"/>
        <v>0</v>
      </c>
      <c r="AQ9" s="88">
        <f t="shared" si="17"/>
        <v>0</v>
      </c>
      <c r="AR9" s="88">
        <f t="shared" si="17"/>
        <v>0</v>
      </c>
      <c r="AS9" s="88">
        <f t="shared" si="17"/>
        <v>0</v>
      </c>
      <c r="AT9" s="88">
        <f t="shared" si="17"/>
        <v>0</v>
      </c>
      <c r="AU9" s="88">
        <f t="shared" si="17"/>
        <v>0</v>
      </c>
      <c r="AV9" s="88">
        <f t="shared" si="17"/>
        <v>0</v>
      </c>
      <c r="AW9" s="88">
        <f t="shared" si="17"/>
        <v>0</v>
      </c>
      <c r="AX9" s="88">
        <f t="shared" si="17"/>
        <v>0</v>
      </c>
      <c r="AY9" s="88">
        <f t="shared" si="17"/>
        <v>0</v>
      </c>
      <c r="AZ9" s="88">
        <f t="shared" si="17"/>
        <v>0</v>
      </c>
      <c r="BA9" s="88">
        <f t="shared" si="17"/>
        <v>0</v>
      </c>
      <c r="BB9" s="88">
        <f t="shared" si="17"/>
        <v>0</v>
      </c>
      <c r="BC9" s="88">
        <f t="shared" si="17"/>
        <v>0</v>
      </c>
      <c r="BD9" s="88">
        <f t="shared" si="17"/>
        <v>0</v>
      </c>
      <c r="BE9" s="88">
        <f t="shared" si="17"/>
        <v>0</v>
      </c>
      <c r="BF9" s="88">
        <f t="shared" si="17"/>
        <v>0</v>
      </c>
      <c r="BG9" s="88">
        <f t="shared" si="17"/>
        <v>0</v>
      </c>
      <c r="BH9" s="88">
        <f t="shared" si="17"/>
        <v>0</v>
      </c>
      <c r="BI9" s="88">
        <f t="shared" si="17"/>
        <v>0</v>
      </c>
      <c r="BJ9" s="88">
        <f t="shared" si="17"/>
        <v>0</v>
      </c>
      <c r="BK9" s="88">
        <f t="shared" si="17"/>
        <v>0</v>
      </c>
      <c r="BL9" s="88">
        <f t="shared" si="17"/>
        <v>0</v>
      </c>
      <c r="BM9" s="88">
        <f t="shared" si="17"/>
        <v>0</v>
      </c>
      <c r="BN9" s="88">
        <f t="shared" si="17"/>
        <v>0</v>
      </c>
      <c r="BO9" s="88">
        <f t="shared" si="17"/>
        <v>0</v>
      </c>
      <c r="BP9" s="88">
        <f t="shared" si="17"/>
        <v>0</v>
      </c>
      <c r="BQ9" s="88">
        <f t="shared" si="17"/>
        <v>0</v>
      </c>
      <c r="BR9" s="88">
        <f t="shared" si="17"/>
        <v>0</v>
      </c>
      <c r="BS9" s="88">
        <f t="shared" ref="BS9:BX9" si="18">BR9</f>
        <v>0</v>
      </c>
      <c r="BT9" s="88">
        <f t="shared" si="18"/>
        <v>0</v>
      </c>
      <c r="BU9" s="88">
        <f t="shared" si="18"/>
        <v>0</v>
      </c>
      <c r="BV9" s="88">
        <f t="shared" si="18"/>
        <v>0</v>
      </c>
      <c r="BW9" s="88">
        <f t="shared" si="18"/>
        <v>0</v>
      </c>
      <c r="BX9" s="88">
        <f t="shared" si="18"/>
        <v>0</v>
      </c>
      <c r="BY9" s="88">
        <f t="shared" ref="BY9" si="19">BX9</f>
        <v>0</v>
      </c>
      <c r="BZ9" s="14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</row>
    <row r="10" spans="1:101" s="3" customFormat="1" ht="10.5" x14ac:dyDescent="0.25">
      <c r="A10" s="145" t="str">
        <f t="shared" ref="A10:A73" si="20">IF(D10="","",D10)</f>
        <v>2-1</v>
      </c>
      <c r="B10" s="79" t="s">
        <v>235</v>
      </c>
      <c r="C10" s="79" t="s">
        <v>77</v>
      </c>
      <c r="D10" s="80" t="s">
        <v>100</v>
      </c>
      <c r="E10" s="86" t="s">
        <v>46</v>
      </c>
      <c r="F10" s="88"/>
      <c r="G10" s="88">
        <f t="shared" ref="G10:BR10" si="21">F10</f>
        <v>0</v>
      </c>
      <c r="H10" s="88">
        <f t="shared" si="21"/>
        <v>0</v>
      </c>
      <c r="I10" s="88">
        <f t="shared" si="21"/>
        <v>0</v>
      </c>
      <c r="J10" s="88">
        <f t="shared" si="21"/>
        <v>0</v>
      </c>
      <c r="K10" s="88">
        <f t="shared" si="21"/>
        <v>0</v>
      </c>
      <c r="L10" s="88">
        <f t="shared" si="21"/>
        <v>0</v>
      </c>
      <c r="M10" s="88">
        <f t="shared" si="21"/>
        <v>0</v>
      </c>
      <c r="N10" s="88">
        <f t="shared" si="21"/>
        <v>0</v>
      </c>
      <c r="O10" s="88">
        <f t="shared" si="21"/>
        <v>0</v>
      </c>
      <c r="P10" s="88">
        <f t="shared" si="21"/>
        <v>0</v>
      </c>
      <c r="Q10" s="88">
        <f t="shared" si="21"/>
        <v>0</v>
      </c>
      <c r="R10" s="88">
        <f t="shared" si="21"/>
        <v>0</v>
      </c>
      <c r="S10" s="88">
        <f t="shared" si="21"/>
        <v>0</v>
      </c>
      <c r="T10" s="88">
        <f t="shared" si="21"/>
        <v>0</v>
      </c>
      <c r="U10" s="88">
        <f t="shared" si="21"/>
        <v>0</v>
      </c>
      <c r="V10" s="88">
        <f t="shared" si="21"/>
        <v>0</v>
      </c>
      <c r="W10" s="88">
        <f t="shared" si="21"/>
        <v>0</v>
      </c>
      <c r="X10" s="88">
        <f t="shared" si="21"/>
        <v>0</v>
      </c>
      <c r="Y10" s="88">
        <f t="shared" si="21"/>
        <v>0</v>
      </c>
      <c r="Z10" s="88">
        <f t="shared" si="21"/>
        <v>0</v>
      </c>
      <c r="AA10" s="88">
        <f t="shared" si="21"/>
        <v>0</v>
      </c>
      <c r="AB10" s="88">
        <f t="shared" si="21"/>
        <v>0</v>
      </c>
      <c r="AC10" s="88">
        <f t="shared" si="21"/>
        <v>0</v>
      </c>
      <c r="AD10" s="88">
        <f t="shared" si="21"/>
        <v>0</v>
      </c>
      <c r="AE10" s="88">
        <f t="shared" si="21"/>
        <v>0</v>
      </c>
      <c r="AF10" s="88">
        <f t="shared" si="21"/>
        <v>0</v>
      </c>
      <c r="AG10" s="88">
        <f t="shared" si="21"/>
        <v>0</v>
      </c>
      <c r="AH10" s="88">
        <f t="shared" si="21"/>
        <v>0</v>
      </c>
      <c r="AI10" s="88">
        <f t="shared" si="21"/>
        <v>0</v>
      </c>
      <c r="AJ10" s="88">
        <f t="shared" si="21"/>
        <v>0</v>
      </c>
      <c r="AK10" s="88">
        <f t="shared" si="21"/>
        <v>0</v>
      </c>
      <c r="AL10" s="88">
        <f t="shared" si="21"/>
        <v>0</v>
      </c>
      <c r="AM10" s="88">
        <f t="shared" si="21"/>
        <v>0</v>
      </c>
      <c r="AN10" s="88">
        <f t="shared" si="21"/>
        <v>0</v>
      </c>
      <c r="AO10" s="88">
        <f t="shared" si="21"/>
        <v>0</v>
      </c>
      <c r="AP10" s="88">
        <f t="shared" si="21"/>
        <v>0</v>
      </c>
      <c r="AQ10" s="88">
        <f t="shared" si="21"/>
        <v>0</v>
      </c>
      <c r="AR10" s="88">
        <f t="shared" si="21"/>
        <v>0</v>
      </c>
      <c r="AS10" s="88">
        <f t="shared" si="21"/>
        <v>0</v>
      </c>
      <c r="AT10" s="88">
        <f t="shared" si="21"/>
        <v>0</v>
      </c>
      <c r="AU10" s="88">
        <f t="shared" si="21"/>
        <v>0</v>
      </c>
      <c r="AV10" s="88">
        <f t="shared" si="21"/>
        <v>0</v>
      </c>
      <c r="AW10" s="88">
        <f t="shared" si="21"/>
        <v>0</v>
      </c>
      <c r="AX10" s="88">
        <f t="shared" si="21"/>
        <v>0</v>
      </c>
      <c r="AY10" s="88">
        <f t="shared" si="21"/>
        <v>0</v>
      </c>
      <c r="AZ10" s="88">
        <f t="shared" si="21"/>
        <v>0</v>
      </c>
      <c r="BA10" s="88">
        <f t="shared" si="21"/>
        <v>0</v>
      </c>
      <c r="BB10" s="88">
        <f t="shared" si="21"/>
        <v>0</v>
      </c>
      <c r="BC10" s="88">
        <f t="shared" si="21"/>
        <v>0</v>
      </c>
      <c r="BD10" s="88">
        <f t="shared" si="21"/>
        <v>0</v>
      </c>
      <c r="BE10" s="88">
        <f t="shared" si="21"/>
        <v>0</v>
      </c>
      <c r="BF10" s="88">
        <f t="shared" si="21"/>
        <v>0</v>
      </c>
      <c r="BG10" s="88">
        <f t="shared" si="21"/>
        <v>0</v>
      </c>
      <c r="BH10" s="88">
        <f t="shared" si="21"/>
        <v>0</v>
      </c>
      <c r="BI10" s="88">
        <f t="shared" si="21"/>
        <v>0</v>
      </c>
      <c r="BJ10" s="88">
        <f t="shared" si="21"/>
        <v>0</v>
      </c>
      <c r="BK10" s="88">
        <f t="shared" si="21"/>
        <v>0</v>
      </c>
      <c r="BL10" s="88">
        <f t="shared" si="21"/>
        <v>0</v>
      </c>
      <c r="BM10" s="88">
        <f t="shared" si="21"/>
        <v>0</v>
      </c>
      <c r="BN10" s="88">
        <f t="shared" si="21"/>
        <v>0</v>
      </c>
      <c r="BO10" s="88">
        <f t="shared" si="21"/>
        <v>0</v>
      </c>
      <c r="BP10" s="88">
        <f t="shared" si="21"/>
        <v>0</v>
      </c>
      <c r="BQ10" s="88">
        <f t="shared" si="21"/>
        <v>0</v>
      </c>
      <c r="BR10" s="88">
        <f t="shared" si="21"/>
        <v>0</v>
      </c>
      <c r="BS10" s="88">
        <f t="shared" ref="BS10:BX10" si="22">BR10</f>
        <v>0</v>
      </c>
      <c r="BT10" s="88">
        <f t="shared" si="22"/>
        <v>0</v>
      </c>
      <c r="BU10" s="88">
        <f t="shared" si="22"/>
        <v>0</v>
      </c>
      <c r="BV10" s="88">
        <f t="shared" si="22"/>
        <v>0</v>
      </c>
      <c r="BW10" s="88">
        <f t="shared" si="22"/>
        <v>0</v>
      </c>
      <c r="BX10" s="88">
        <f t="shared" si="22"/>
        <v>0</v>
      </c>
      <c r="BY10" s="88">
        <f t="shared" ref="BY10" si="23">BX10</f>
        <v>0</v>
      </c>
      <c r="BZ10" s="14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</row>
    <row r="11" spans="1:101" s="3" customFormat="1" ht="10.5" x14ac:dyDescent="0.25">
      <c r="A11" s="145" t="str">
        <f t="shared" si="20"/>
        <v>3-1</v>
      </c>
      <c r="B11" s="79" t="s">
        <v>73</v>
      </c>
      <c r="C11" s="79" t="s">
        <v>78</v>
      </c>
      <c r="D11" s="80" t="s">
        <v>103</v>
      </c>
      <c r="E11" s="86" t="s">
        <v>46</v>
      </c>
      <c r="F11" s="88"/>
      <c r="G11" s="88">
        <f t="shared" ref="G11:BR11" si="24">F11</f>
        <v>0</v>
      </c>
      <c r="H11" s="88">
        <f t="shared" si="24"/>
        <v>0</v>
      </c>
      <c r="I11" s="88">
        <f t="shared" si="24"/>
        <v>0</v>
      </c>
      <c r="J11" s="88">
        <f t="shared" si="24"/>
        <v>0</v>
      </c>
      <c r="K11" s="88">
        <f t="shared" si="24"/>
        <v>0</v>
      </c>
      <c r="L11" s="88">
        <f t="shared" si="24"/>
        <v>0</v>
      </c>
      <c r="M11" s="88">
        <f t="shared" si="24"/>
        <v>0</v>
      </c>
      <c r="N11" s="88">
        <f t="shared" si="24"/>
        <v>0</v>
      </c>
      <c r="O11" s="88">
        <f t="shared" si="24"/>
        <v>0</v>
      </c>
      <c r="P11" s="88">
        <f t="shared" si="24"/>
        <v>0</v>
      </c>
      <c r="Q11" s="88">
        <f t="shared" si="24"/>
        <v>0</v>
      </c>
      <c r="R11" s="88">
        <f t="shared" si="24"/>
        <v>0</v>
      </c>
      <c r="S11" s="88">
        <f t="shared" si="24"/>
        <v>0</v>
      </c>
      <c r="T11" s="88">
        <f t="shared" si="24"/>
        <v>0</v>
      </c>
      <c r="U11" s="88">
        <f t="shared" si="24"/>
        <v>0</v>
      </c>
      <c r="V11" s="88">
        <f t="shared" si="24"/>
        <v>0</v>
      </c>
      <c r="W11" s="88">
        <f t="shared" si="24"/>
        <v>0</v>
      </c>
      <c r="X11" s="88">
        <f t="shared" si="24"/>
        <v>0</v>
      </c>
      <c r="Y11" s="88">
        <f t="shared" si="24"/>
        <v>0</v>
      </c>
      <c r="Z11" s="88">
        <f t="shared" si="24"/>
        <v>0</v>
      </c>
      <c r="AA11" s="88">
        <f t="shared" si="24"/>
        <v>0</v>
      </c>
      <c r="AB11" s="88">
        <f t="shared" si="24"/>
        <v>0</v>
      </c>
      <c r="AC11" s="88">
        <f t="shared" si="24"/>
        <v>0</v>
      </c>
      <c r="AD11" s="88">
        <f t="shared" si="24"/>
        <v>0</v>
      </c>
      <c r="AE11" s="88">
        <f t="shared" si="24"/>
        <v>0</v>
      </c>
      <c r="AF11" s="88">
        <f t="shared" si="24"/>
        <v>0</v>
      </c>
      <c r="AG11" s="88">
        <f t="shared" si="24"/>
        <v>0</v>
      </c>
      <c r="AH11" s="88">
        <f t="shared" si="24"/>
        <v>0</v>
      </c>
      <c r="AI11" s="88">
        <f t="shared" si="24"/>
        <v>0</v>
      </c>
      <c r="AJ11" s="88">
        <f t="shared" si="24"/>
        <v>0</v>
      </c>
      <c r="AK11" s="88">
        <f t="shared" si="24"/>
        <v>0</v>
      </c>
      <c r="AL11" s="88">
        <f t="shared" si="24"/>
        <v>0</v>
      </c>
      <c r="AM11" s="88">
        <f t="shared" si="24"/>
        <v>0</v>
      </c>
      <c r="AN11" s="88">
        <f t="shared" si="24"/>
        <v>0</v>
      </c>
      <c r="AO11" s="88">
        <f t="shared" si="24"/>
        <v>0</v>
      </c>
      <c r="AP11" s="88">
        <f t="shared" si="24"/>
        <v>0</v>
      </c>
      <c r="AQ11" s="88">
        <f t="shared" si="24"/>
        <v>0</v>
      </c>
      <c r="AR11" s="88">
        <f t="shared" si="24"/>
        <v>0</v>
      </c>
      <c r="AS11" s="88">
        <f t="shared" si="24"/>
        <v>0</v>
      </c>
      <c r="AT11" s="88">
        <f t="shared" si="24"/>
        <v>0</v>
      </c>
      <c r="AU11" s="88">
        <f t="shared" si="24"/>
        <v>0</v>
      </c>
      <c r="AV11" s="88">
        <f t="shared" si="24"/>
        <v>0</v>
      </c>
      <c r="AW11" s="88">
        <f t="shared" si="24"/>
        <v>0</v>
      </c>
      <c r="AX11" s="88">
        <f t="shared" si="24"/>
        <v>0</v>
      </c>
      <c r="AY11" s="88">
        <f t="shared" si="24"/>
        <v>0</v>
      </c>
      <c r="AZ11" s="88">
        <f t="shared" si="24"/>
        <v>0</v>
      </c>
      <c r="BA11" s="88">
        <f t="shared" si="24"/>
        <v>0</v>
      </c>
      <c r="BB11" s="88">
        <f t="shared" si="24"/>
        <v>0</v>
      </c>
      <c r="BC11" s="88">
        <f t="shared" si="24"/>
        <v>0</v>
      </c>
      <c r="BD11" s="88">
        <f t="shared" si="24"/>
        <v>0</v>
      </c>
      <c r="BE11" s="88">
        <f t="shared" si="24"/>
        <v>0</v>
      </c>
      <c r="BF11" s="88">
        <f t="shared" si="24"/>
        <v>0</v>
      </c>
      <c r="BG11" s="88">
        <f t="shared" si="24"/>
        <v>0</v>
      </c>
      <c r="BH11" s="88">
        <f t="shared" si="24"/>
        <v>0</v>
      </c>
      <c r="BI11" s="88">
        <f t="shared" si="24"/>
        <v>0</v>
      </c>
      <c r="BJ11" s="88">
        <f t="shared" si="24"/>
        <v>0</v>
      </c>
      <c r="BK11" s="88">
        <f t="shared" si="24"/>
        <v>0</v>
      </c>
      <c r="BL11" s="88">
        <f t="shared" si="24"/>
        <v>0</v>
      </c>
      <c r="BM11" s="88">
        <f t="shared" si="24"/>
        <v>0</v>
      </c>
      <c r="BN11" s="88">
        <f t="shared" si="24"/>
        <v>0</v>
      </c>
      <c r="BO11" s="88">
        <f t="shared" si="24"/>
        <v>0</v>
      </c>
      <c r="BP11" s="88">
        <f t="shared" si="24"/>
        <v>0</v>
      </c>
      <c r="BQ11" s="88">
        <f t="shared" si="24"/>
        <v>0</v>
      </c>
      <c r="BR11" s="88">
        <f t="shared" si="24"/>
        <v>0</v>
      </c>
      <c r="BS11" s="88">
        <f t="shared" ref="BS11:BX11" si="25">BR11</f>
        <v>0</v>
      </c>
      <c r="BT11" s="88">
        <f t="shared" si="25"/>
        <v>0</v>
      </c>
      <c r="BU11" s="88">
        <f t="shared" si="25"/>
        <v>0</v>
      </c>
      <c r="BV11" s="88">
        <f t="shared" si="25"/>
        <v>0</v>
      </c>
      <c r="BW11" s="88">
        <f t="shared" si="25"/>
        <v>0</v>
      </c>
      <c r="BX11" s="88">
        <f t="shared" si="25"/>
        <v>0</v>
      </c>
      <c r="BY11" s="88">
        <f t="shared" ref="BY11" si="26">BX11</f>
        <v>0</v>
      </c>
      <c r="BZ11" s="14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</row>
    <row r="12" spans="1:101" s="3" customFormat="1" ht="10.5" x14ac:dyDescent="0.25">
      <c r="A12" s="145" t="str">
        <f t="shared" si="20"/>
        <v>4-1</v>
      </c>
      <c r="B12" s="79" t="s">
        <v>74</v>
      </c>
      <c r="C12" s="79" t="s">
        <v>79</v>
      </c>
      <c r="D12" s="80" t="s">
        <v>106</v>
      </c>
      <c r="E12" s="86" t="s">
        <v>46</v>
      </c>
      <c r="F12" s="88"/>
      <c r="G12" s="88">
        <f t="shared" ref="G12:BR12" si="27">F12</f>
        <v>0</v>
      </c>
      <c r="H12" s="88">
        <f t="shared" si="27"/>
        <v>0</v>
      </c>
      <c r="I12" s="88">
        <f t="shared" si="27"/>
        <v>0</v>
      </c>
      <c r="J12" s="88">
        <f t="shared" si="27"/>
        <v>0</v>
      </c>
      <c r="K12" s="88">
        <f t="shared" si="27"/>
        <v>0</v>
      </c>
      <c r="L12" s="88">
        <f t="shared" si="27"/>
        <v>0</v>
      </c>
      <c r="M12" s="88">
        <f t="shared" si="27"/>
        <v>0</v>
      </c>
      <c r="N12" s="88">
        <f t="shared" si="27"/>
        <v>0</v>
      </c>
      <c r="O12" s="88">
        <f t="shared" si="27"/>
        <v>0</v>
      </c>
      <c r="P12" s="88">
        <f t="shared" si="27"/>
        <v>0</v>
      </c>
      <c r="Q12" s="88">
        <f t="shared" si="27"/>
        <v>0</v>
      </c>
      <c r="R12" s="88">
        <f t="shared" si="27"/>
        <v>0</v>
      </c>
      <c r="S12" s="88">
        <f t="shared" si="27"/>
        <v>0</v>
      </c>
      <c r="T12" s="88">
        <f t="shared" si="27"/>
        <v>0</v>
      </c>
      <c r="U12" s="88">
        <f t="shared" si="27"/>
        <v>0</v>
      </c>
      <c r="V12" s="88">
        <f t="shared" si="27"/>
        <v>0</v>
      </c>
      <c r="W12" s="88">
        <f t="shared" si="27"/>
        <v>0</v>
      </c>
      <c r="X12" s="88">
        <f t="shared" si="27"/>
        <v>0</v>
      </c>
      <c r="Y12" s="88">
        <f t="shared" si="27"/>
        <v>0</v>
      </c>
      <c r="Z12" s="88">
        <f t="shared" si="27"/>
        <v>0</v>
      </c>
      <c r="AA12" s="88">
        <f t="shared" si="27"/>
        <v>0</v>
      </c>
      <c r="AB12" s="88">
        <f t="shared" si="27"/>
        <v>0</v>
      </c>
      <c r="AC12" s="88">
        <f t="shared" si="27"/>
        <v>0</v>
      </c>
      <c r="AD12" s="88">
        <f t="shared" si="27"/>
        <v>0</v>
      </c>
      <c r="AE12" s="88">
        <f t="shared" si="27"/>
        <v>0</v>
      </c>
      <c r="AF12" s="88">
        <f t="shared" si="27"/>
        <v>0</v>
      </c>
      <c r="AG12" s="88">
        <f t="shared" si="27"/>
        <v>0</v>
      </c>
      <c r="AH12" s="88">
        <f t="shared" si="27"/>
        <v>0</v>
      </c>
      <c r="AI12" s="88">
        <f t="shared" si="27"/>
        <v>0</v>
      </c>
      <c r="AJ12" s="88">
        <f t="shared" si="27"/>
        <v>0</v>
      </c>
      <c r="AK12" s="88">
        <f t="shared" si="27"/>
        <v>0</v>
      </c>
      <c r="AL12" s="88">
        <f t="shared" si="27"/>
        <v>0</v>
      </c>
      <c r="AM12" s="88">
        <f t="shared" si="27"/>
        <v>0</v>
      </c>
      <c r="AN12" s="88">
        <f t="shared" si="27"/>
        <v>0</v>
      </c>
      <c r="AO12" s="88">
        <f t="shared" si="27"/>
        <v>0</v>
      </c>
      <c r="AP12" s="88">
        <f t="shared" si="27"/>
        <v>0</v>
      </c>
      <c r="AQ12" s="88">
        <f t="shared" si="27"/>
        <v>0</v>
      </c>
      <c r="AR12" s="88">
        <f t="shared" si="27"/>
        <v>0</v>
      </c>
      <c r="AS12" s="88">
        <f t="shared" si="27"/>
        <v>0</v>
      </c>
      <c r="AT12" s="88">
        <f t="shared" si="27"/>
        <v>0</v>
      </c>
      <c r="AU12" s="88">
        <f t="shared" si="27"/>
        <v>0</v>
      </c>
      <c r="AV12" s="88">
        <f t="shared" si="27"/>
        <v>0</v>
      </c>
      <c r="AW12" s="88">
        <f t="shared" si="27"/>
        <v>0</v>
      </c>
      <c r="AX12" s="88">
        <f t="shared" si="27"/>
        <v>0</v>
      </c>
      <c r="AY12" s="88">
        <f t="shared" si="27"/>
        <v>0</v>
      </c>
      <c r="AZ12" s="88">
        <f t="shared" si="27"/>
        <v>0</v>
      </c>
      <c r="BA12" s="88">
        <f t="shared" si="27"/>
        <v>0</v>
      </c>
      <c r="BB12" s="88">
        <f t="shared" si="27"/>
        <v>0</v>
      </c>
      <c r="BC12" s="88">
        <f t="shared" si="27"/>
        <v>0</v>
      </c>
      <c r="BD12" s="88">
        <f t="shared" si="27"/>
        <v>0</v>
      </c>
      <c r="BE12" s="88">
        <f t="shared" si="27"/>
        <v>0</v>
      </c>
      <c r="BF12" s="88">
        <f t="shared" si="27"/>
        <v>0</v>
      </c>
      <c r="BG12" s="88">
        <f t="shared" si="27"/>
        <v>0</v>
      </c>
      <c r="BH12" s="88">
        <f t="shared" si="27"/>
        <v>0</v>
      </c>
      <c r="BI12" s="88">
        <f t="shared" si="27"/>
        <v>0</v>
      </c>
      <c r="BJ12" s="88">
        <f t="shared" si="27"/>
        <v>0</v>
      </c>
      <c r="BK12" s="88">
        <f t="shared" si="27"/>
        <v>0</v>
      </c>
      <c r="BL12" s="88">
        <f t="shared" si="27"/>
        <v>0</v>
      </c>
      <c r="BM12" s="88">
        <f t="shared" si="27"/>
        <v>0</v>
      </c>
      <c r="BN12" s="88">
        <f t="shared" si="27"/>
        <v>0</v>
      </c>
      <c r="BO12" s="88">
        <f t="shared" si="27"/>
        <v>0</v>
      </c>
      <c r="BP12" s="88">
        <f t="shared" si="27"/>
        <v>0</v>
      </c>
      <c r="BQ12" s="88">
        <f t="shared" si="27"/>
        <v>0</v>
      </c>
      <c r="BR12" s="88">
        <f t="shared" si="27"/>
        <v>0</v>
      </c>
      <c r="BS12" s="88">
        <f t="shared" ref="BS12:BX12" si="28">BR12</f>
        <v>0</v>
      </c>
      <c r="BT12" s="88">
        <f t="shared" si="28"/>
        <v>0</v>
      </c>
      <c r="BU12" s="88">
        <f t="shared" si="28"/>
        <v>0</v>
      </c>
      <c r="BV12" s="88">
        <f t="shared" si="28"/>
        <v>0</v>
      </c>
      <c r="BW12" s="88">
        <f t="shared" si="28"/>
        <v>0</v>
      </c>
      <c r="BX12" s="88">
        <f t="shared" si="28"/>
        <v>0</v>
      </c>
      <c r="BY12" s="88">
        <f t="shared" ref="BY12" si="29">BX12</f>
        <v>0</v>
      </c>
      <c r="BZ12" s="14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</row>
    <row r="13" spans="1:101" s="3" customFormat="1" ht="10.5" x14ac:dyDescent="0.25">
      <c r="A13" s="145"/>
      <c r="B13" s="79"/>
      <c r="C13" s="79"/>
      <c r="D13" s="80"/>
      <c r="E13" s="86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14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148"/>
      <c r="AT13" s="88"/>
      <c r="AU13" s="88"/>
      <c r="AV13" s="88"/>
      <c r="AW13" s="88"/>
      <c r="AX13" s="88"/>
      <c r="AY13" s="88"/>
      <c r="AZ13" s="88"/>
      <c r="BA13" s="88"/>
      <c r="BB13" s="148"/>
      <c r="BC13" s="88"/>
      <c r="BD13" s="148"/>
      <c r="BE13" s="88"/>
      <c r="BF13" s="88"/>
      <c r="BG13" s="88"/>
      <c r="BH13" s="148"/>
      <c r="BI13" s="88"/>
      <c r="BJ13" s="88"/>
      <c r="BK13" s="88"/>
      <c r="BL13" s="88"/>
      <c r="BM13" s="88"/>
      <c r="BN13" s="88"/>
      <c r="BO13" s="88"/>
      <c r="BP13" s="88"/>
      <c r="BQ13" s="148"/>
      <c r="BR13" s="88"/>
      <c r="BS13" s="88"/>
      <c r="BT13" s="88"/>
      <c r="BU13" s="88"/>
      <c r="BV13" s="88"/>
      <c r="BW13" s="88"/>
      <c r="BX13" s="88"/>
      <c r="BY13" s="88"/>
      <c r="BZ13" s="14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</row>
    <row r="14" spans="1:101" s="3" customFormat="1" ht="10.5" x14ac:dyDescent="0.25">
      <c r="A14" s="145"/>
      <c r="B14" s="79"/>
      <c r="C14" s="79"/>
      <c r="D14" s="80"/>
      <c r="E14" s="86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14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48"/>
      <c r="AT14" s="88"/>
      <c r="AU14" s="88"/>
      <c r="AV14" s="88"/>
      <c r="AW14" s="88"/>
      <c r="AX14" s="88"/>
      <c r="AY14" s="88"/>
      <c r="AZ14" s="88"/>
      <c r="BA14" s="88"/>
      <c r="BB14" s="148"/>
      <c r="BC14" s="88"/>
      <c r="BD14" s="148"/>
      <c r="BE14" s="88"/>
      <c r="BF14" s="88"/>
      <c r="BG14" s="88"/>
      <c r="BH14" s="148"/>
      <c r="BI14" s="88"/>
      <c r="BJ14" s="88"/>
      <c r="BK14" s="88"/>
      <c r="BL14" s="88"/>
      <c r="BM14" s="88"/>
      <c r="BN14" s="88"/>
      <c r="BO14" s="88"/>
      <c r="BP14" s="88"/>
      <c r="BQ14" s="148"/>
      <c r="BR14" s="88"/>
      <c r="BS14" s="88"/>
      <c r="BT14" s="88"/>
      <c r="BU14" s="88"/>
      <c r="BV14" s="88"/>
      <c r="BW14" s="88"/>
      <c r="BX14" s="88"/>
      <c r="BY14" s="88"/>
      <c r="BZ14" s="14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</row>
    <row r="15" spans="1:101" s="3" customFormat="1" ht="10.5" x14ac:dyDescent="0.25">
      <c r="A15" s="145"/>
      <c r="B15" s="79"/>
      <c r="C15" s="79"/>
      <c r="D15" s="80"/>
      <c r="E15" s="86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14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148"/>
      <c r="AT15" s="88"/>
      <c r="AU15" s="88"/>
      <c r="AV15" s="88"/>
      <c r="AW15" s="88"/>
      <c r="AX15" s="88"/>
      <c r="AY15" s="88"/>
      <c r="AZ15" s="88"/>
      <c r="BA15" s="88"/>
      <c r="BB15" s="148"/>
      <c r="BC15" s="88"/>
      <c r="BD15" s="148"/>
      <c r="BE15" s="88"/>
      <c r="BF15" s="88"/>
      <c r="BG15" s="88"/>
      <c r="BH15" s="148"/>
      <c r="BI15" s="88"/>
      <c r="BJ15" s="88"/>
      <c r="BK15" s="88"/>
      <c r="BL15" s="88"/>
      <c r="BM15" s="88"/>
      <c r="BN15" s="88"/>
      <c r="BO15" s="88"/>
      <c r="BP15" s="88"/>
      <c r="BQ15" s="148"/>
      <c r="BR15" s="88"/>
      <c r="BS15" s="88"/>
      <c r="BT15" s="88"/>
      <c r="BU15" s="88"/>
      <c r="BV15" s="88"/>
      <c r="BW15" s="88"/>
      <c r="BX15" s="88"/>
      <c r="BY15" s="88"/>
      <c r="BZ15" s="14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</row>
    <row r="16" spans="1:101" s="3" customFormat="1" ht="10.5" x14ac:dyDescent="0.25">
      <c r="A16" s="145"/>
      <c r="B16" s="79"/>
      <c r="C16" s="79"/>
      <c r="D16" s="80"/>
      <c r="E16" s="86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14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148"/>
      <c r="AT16" s="88"/>
      <c r="AU16" s="88"/>
      <c r="AV16" s="88"/>
      <c r="AW16" s="88"/>
      <c r="AX16" s="88"/>
      <c r="AY16" s="88"/>
      <c r="AZ16" s="88"/>
      <c r="BA16" s="88"/>
      <c r="BB16" s="148"/>
      <c r="BC16" s="88"/>
      <c r="BD16" s="148"/>
      <c r="BE16" s="88"/>
      <c r="BF16" s="88"/>
      <c r="BG16" s="88"/>
      <c r="BH16" s="148"/>
      <c r="BI16" s="88"/>
      <c r="BJ16" s="88"/>
      <c r="BK16" s="88"/>
      <c r="BL16" s="88"/>
      <c r="BM16" s="88"/>
      <c r="BN16" s="88"/>
      <c r="BO16" s="88"/>
      <c r="BP16" s="88"/>
      <c r="BQ16" s="148"/>
      <c r="BR16" s="88"/>
      <c r="BS16" s="88"/>
      <c r="BT16" s="88"/>
      <c r="BU16" s="88"/>
      <c r="BV16" s="88"/>
      <c r="BW16" s="88"/>
      <c r="BX16" s="88"/>
      <c r="BY16" s="88"/>
      <c r="BZ16" s="14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</row>
    <row r="17" spans="1:101" s="3" customFormat="1" ht="10.5" x14ac:dyDescent="0.25">
      <c r="A17" s="145"/>
      <c r="B17" s="79"/>
      <c r="C17" s="79"/>
      <c r="D17" s="80"/>
      <c r="E17" s="86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14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148"/>
      <c r="AT17" s="88"/>
      <c r="AU17" s="88"/>
      <c r="AV17" s="88"/>
      <c r="AW17" s="88"/>
      <c r="AX17" s="88"/>
      <c r="AY17" s="88"/>
      <c r="AZ17" s="88"/>
      <c r="BA17" s="88"/>
      <c r="BB17" s="148"/>
      <c r="BC17" s="88"/>
      <c r="BD17" s="148"/>
      <c r="BE17" s="88"/>
      <c r="BF17" s="88"/>
      <c r="BG17" s="88"/>
      <c r="BH17" s="148"/>
      <c r="BI17" s="88"/>
      <c r="BJ17" s="88"/>
      <c r="BK17" s="88"/>
      <c r="BL17" s="88"/>
      <c r="BM17" s="88"/>
      <c r="BN17" s="88"/>
      <c r="BO17" s="88"/>
      <c r="BP17" s="88"/>
      <c r="BQ17" s="148"/>
      <c r="BR17" s="88"/>
      <c r="BS17" s="88"/>
      <c r="BT17" s="88"/>
      <c r="BU17" s="88"/>
      <c r="BV17" s="88"/>
      <c r="BW17" s="88"/>
      <c r="BX17" s="88"/>
      <c r="BY17" s="88"/>
      <c r="BZ17" s="14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</row>
    <row r="18" spans="1:101" s="3" customFormat="1" ht="10.5" x14ac:dyDescent="0.25">
      <c r="A18" s="145"/>
      <c r="B18" s="79"/>
      <c r="C18" s="79"/>
      <c r="D18" s="80"/>
      <c r="E18" s="86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14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148"/>
      <c r="AT18" s="88"/>
      <c r="AU18" s="88"/>
      <c r="AV18" s="88"/>
      <c r="AW18" s="88"/>
      <c r="AX18" s="88"/>
      <c r="AY18" s="88"/>
      <c r="AZ18" s="88"/>
      <c r="BA18" s="88"/>
      <c r="BB18" s="148"/>
      <c r="BC18" s="88"/>
      <c r="BD18" s="148"/>
      <c r="BE18" s="88"/>
      <c r="BF18" s="88"/>
      <c r="BG18" s="88"/>
      <c r="BH18" s="148"/>
      <c r="BI18" s="88"/>
      <c r="BJ18" s="88"/>
      <c r="BK18" s="88"/>
      <c r="BL18" s="88"/>
      <c r="BM18" s="88"/>
      <c r="BN18" s="88"/>
      <c r="BO18" s="88"/>
      <c r="BP18" s="88"/>
      <c r="BQ18" s="148"/>
      <c r="BR18" s="88"/>
      <c r="BS18" s="88"/>
      <c r="BT18" s="88"/>
      <c r="BU18" s="88"/>
      <c r="BV18" s="88"/>
      <c r="BW18" s="88"/>
      <c r="BX18" s="88"/>
      <c r="BY18" s="88"/>
      <c r="BZ18" s="14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</row>
    <row r="19" spans="1:101" s="3" customFormat="1" ht="10.5" x14ac:dyDescent="0.25">
      <c r="A19" s="145"/>
      <c r="B19" s="79"/>
      <c r="C19" s="79"/>
      <c r="D19" s="80"/>
      <c r="E19" s="86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14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148"/>
      <c r="AT19" s="88"/>
      <c r="AU19" s="88"/>
      <c r="AV19" s="88"/>
      <c r="AW19" s="88"/>
      <c r="AX19" s="88"/>
      <c r="AY19" s="88"/>
      <c r="AZ19" s="88"/>
      <c r="BA19" s="88"/>
      <c r="BB19" s="148"/>
      <c r="BC19" s="88"/>
      <c r="BD19" s="148"/>
      <c r="BE19" s="88"/>
      <c r="BF19" s="88"/>
      <c r="BG19" s="88"/>
      <c r="BH19" s="148"/>
      <c r="BI19" s="88"/>
      <c r="BJ19" s="88"/>
      <c r="BK19" s="88"/>
      <c r="BL19" s="88"/>
      <c r="BM19" s="88"/>
      <c r="BN19" s="88"/>
      <c r="BO19" s="88"/>
      <c r="BP19" s="88"/>
      <c r="BQ19" s="148"/>
      <c r="BR19" s="88"/>
      <c r="BS19" s="88"/>
      <c r="BT19" s="88"/>
      <c r="BU19" s="88"/>
      <c r="BV19" s="88"/>
      <c r="BW19" s="88"/>
      <c r="BX19" s="88"/>
      <c r="BY19" s="88"/>
      <c r="BZ19" s="14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</row>
    <row r="20" spans="1:101" s="3" customFormat="1" ht="10.5" x14ac:dyDescent="0.25">
      <c r="A20" s="145"/>
      <c r="B20" s="79"/>
      <c r="C20" s="79"/>
      <c r="D20" s="80"/>
      <c r="E20" s="86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14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148"/>
      <c r="AT20" s="88"/>
      <c r="AU20" s="88"/>
      <c r="AV20" s="88"/>
      <c r="AW20" s="88"/>
      <c r="AX20" s="88"/>
      <c r="AY20" s="88"/>
      <c r="AZ20" s="88"/>
      <c r="BA20" s="88"/>
      <c r="BB20" s="148"/>
      <c r="BC20" s="88"/>
      <c r="BD20" s="148"/>
      <c r="BE20" s="88"/>
      <c r="BF20" s="88"/>
      <c r="BG20" s="88"/>
      <c r="BH20" s="148"/>
      <c r="BI20" s="88"/>
      <c r="BJ20" s="88"/>
      <c r="BK20" s="88"/>
      <c r="BL20" s="88"/>
      <c r="BM20" s="88"/>
      <c r="BN20" s="88"/>
      <c r="BO20" s="88"/>
      <c r="BP20" s="88"/>
      <c r="BQ20" s="148"/>
      <c r="BR20" s="88"/>
      <c r="BS20" s="88"/>
      <c r="BT20" s="88"/>
      <c r="BU20" s="88"/>
      <c r="BV20" s="88"/>
      <c r="BW20" s="88"/>
      <c r="BX20" s="88"/>
      <c r="BY20" s="88"/>
      <c r="BZ20" s="14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</row>
    <row r="21" spans="1:101" s="3" customFormat="1" ht="10.5" x14ac:dyDescent="0.25">
      <c r="A21" s="145"/>
      <c r="B21" s="79"/>
      <c r="C21" s="79"/>
      <c r="D21" s="80"/>
      <c r="E21" s="86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14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148"/>
      <c r="AT21" s="88"/>
      <c r="AU21" s="88"/>
      <c r="AV21" s="88"/>
      <c r="AW21" s="88"/>
      <c r="AX21" s="88"/>
      <c r="AY21" s="88"/>
      <c r="AZ21" s="88"/>
      <c r="BA21" s="88"/>
      <c r="BB21" s="148"/>
      <c r="BC21" s="88"/>
      <c r="BD21" s="148"/>
      <c r="BE21" s="88"/>
      <c r="BF21" s="88"/>
      <c r="BG21" s="88"/>
      <c r="BH21" s="148"/>
      <c r="BI21" s="88"/>
      <c r="BJ21" s="88"/>
      <c r="BK21" s="88"/>
      <c r="BL21" s="88"/>
      <c r="BM21" s="88"/>
      <c r="BN21" s="88"/>
      <c r="BO21" s="88"/>
      <c r="BP21" s="88"/>
      <c r="BQ21" s="148"/>
      <c r="BR21" s="88"/>
      <c r="BS21" s="88"/>
      <c r="BT21" s="88"/>
      <c r="BU21" s="88"/>
      <c r="BV21" s="88"/>
      <c r="BW21" s="88"/>
      <c r="BX21" s="88"/>
      <c r="BY21" s="88"/>
      <c r="BZ21" s="14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</row>
    <row r="22" spans="1:101" s="3" customFormat="1" ht="10.5" x14ac:dyDescent="0.25">
      <c r="A22" s="145"/>
      <c r="B22" s="79"/>
      <c r="C22" s="79"/>
      <c r="D22" s="80"/>
      <c r="E22" s="86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14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148"/>
      <c r="AT22" s="88"/>
      <c r="AU22" s="88"/>
      <c r="AV22" s="88"/>
      <c r="AW22" s="88"/>
      <c r="AX22" s="88"/>
      <c r="AY22" s="88"/>
      <c r="AZ22" s="88"/>
      <c r="BA22" s="88"/>
      <c r="BB22" s="148"/>
      <c r="BC22" s="88"/>
      <c r="BD22" s="148"/>
      <c r="BE22" s="88"/>
      <c r="BF22" s="88"/>
      <c r="BG22" s="88"/>
      <c r="BH22" s="148"/>
      <c r="BI22" s="88"/>
      <c r="BJ22" s="88"/>
      <c r="BK22" s="88"/>
      <c r="BL22" s="88"/>
      <c r="BM22" s="88"/>
      <c r="BN22" s="88"/>
      <c r="BO22" s="88"/>
      <c r="BP22" s="88"/>
      <c r="BQ22" s="148"/>
      <c r="BR22" s="88"/>
      <c r="BS22" s="88"/>
      <c r="BT22" s="88"/>
      <c r="BU22" s="88"/>
      <c r="BV22" s="88"/>
      <c r="BW22" s="88"/>
      <c r="BX22" s="88"/>
      <c r="BY22" s="88"/>
      <c r="BZ22" s="14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</row>
    <row r="23" spans="1:101" s="3" customFormat="1" ht="10.5" x14ac:dyDescent="0.25">
      <c r="A23" s="145"/>
      <c r="B23" s="79"/>
      <c r="C23" s="79"/>
      <c r="D23" s="80"/>
      <c r="E23" s="86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14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148"/>
      <c r="AT23" s="88"/>
      <c r="AU23" s="88"/>
      <c r="AV23" s="88"/>
      <c r="AW23" s="88"/>
      <c r="AX23" s="88"/>
      <c r="AY23" s="88"/>
      <c r="AZ23" s="88"/>
      <c r="BA23" s="88"/>
      <c r="BB23" s="148"/>
      <c r="BC23" s="88"/>
      <c r="BD23" s="148"/>
      <c r="BE23" s="88"/>
      <c r="BF23" s="88"/>
      <c r="BG23" s="88"/>
      <c r="BH23" s="148"/>
      <c r="BI23" s="88"/>
      <c r="BJ23" s="88"/>
      <c r="BK23" s="88"/>
      <c r="BL23" s="88"/>
      <c r="BM23" s="88"/>
      <c r="BN23" s="88"/>
      <c r="BO23" s="88"/>
      <c r="BP23" s="88"/>
      <c r="BQ23" s="148"/>
      <c r="BR23" s="88"/>
      <c r="BS23" s="88"/>
      <c r="BT23" s="88"/>
      <c r="BU23" s="88"/>
      <c r="BV23" s="88"/>
      <c r="BW23" s="88"/>
      <c r="BX23" s="88"/>
      <c r="BY23" s="88"/>
      <c r="BZ23" s="14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</row>
    <row r="24" spans="1:101" s="3" customFormat="1" ht="10.5" x14ac:dyDescent="0.25">
      <c r="A24" s="145"/>
      <c r="B24" s="79"/>
      <c r="C24" s="79"/>
      <c r="D24" s="80"/>
      <c r="E24" s="86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14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148"/>
      <c r="AT24" s="88"/>
      <c r="AU24" s="88"/>
      <c r="AV24" s="88"/>
      <c r="AW24" s="88"/>
      <c r="AX24" s="88"/>
      <c r="AY24" s="88"/>
      <c r="AZ24" s="88"/>
      <c r="BA24" s="88"/>
      <c r="BB24" s="148"/>
      <c r="BC24" s="88"/>
      <c r="BD24" s="148"/>
      <c r="BE24" s="88"/>
      <c r="BF24" s="88"/>
      <c r="BG24" s="88"/>
      <c r="BH24" s="148"/>
      <c r="BI24" s="88"/>
      <c r="BJ24" s="88"/>
      <c r="BK24" s="88"/>
      <c r="BL24" s="88"/>
      <c r="BM24" s="88"/>
      <c r="BN24" s="88"/>
      <c r="BO24" s="88"/>
      <c r="BP24" s="88"/>
      <c r="BQ24" s="148"/>
      <c r="BR24" s="88"/>
      <c r="BS24" s="88"/>
      <c r="BT24" s="88"/>
      <c r="BU24" s="88"/>
      <c r="BV24" s="88"/>
      <c r="BW24" s="88"/>
      <c r="BX24" s="88"/>
      <c r="BY24" s="88"/>
      <c r="BZ24" s="14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</row>
    <row r="25" spans="1:101" s="3" customFormat="1" ht="10.5" x14ac:dyDescent="0.25">
      <c r="A25" s="145"/>
      <c r="B25" s="79"/>
      <c r="C25" s="79"/>
      <c r="D25" s="80"/>
      <c r="E25" s="86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14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148"/>
      <c r="AT25" s="88"/>
      <c r="AU25" s="88"/>
      <c r="AV25" s="88"/>
      <c r="AW25" s="88"/>
      <c r="AX25" s="88"/>
      <c r="AY25" s="88"/>
      <c r="AZ25" s="88"/>
      <c r="BA25" s="88"/>
      <c r="BB25" s="148"/>
      <c r="BC25" s="88"/>
      <c r="BD25" s="148"/>
      <c r="BE25" s="88"/>
      <c r="BF25" s="88"/>
      <c r="BG25" s="88"/>
      <c r="BH25" s="148"/>
      <c r="BI25" s="88"/>
      <c r="BJ25" s="88"/>
      <c r="BK25" s="88"/>
      <c r="BL25" s="88"/>
      <c r="BM25" s="88"/>
      <c r="BN25" s="88"/>
      <c r="BO25" s="88"/>
      <c r="BP25" s="88"/>
      <c r="BQ25" s="148"/>
      <c r="BR25" s="88"/>
      <c r="BS25" s="88"/>
      <c r="BT25" s="88"/>
      <c r="BU25" s="88"/>
      <c r="BV25" s="88"/>
      <c r="BW25" s="88"/>
      <c r="BX25" s="88"/>
      <c r="BY25" s="88"/>
      <c r="BZ25" s="14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</row>
    <row r="26" spans="1:101" s="3" customFormat="1" ht="10.5" x14ac:dyDescent="0.25">
      <c r="A26" s="145"/>
      <c r="B26" s="79"/>
      <c r="C26" s="79"/>
      <c r="D26" s="80"/>
      <c r="E26" s="86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14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148"/>
      <c r="AT26" s="88"/>
      <c r="AU26" s="88"/>
      <c r="AV26" s="88"/>
      <c r="AW26" s="88"/>
      <c r="AX26" s="88"/>
      <c r="AY26" s="88"/>
      <c r="AZ26" s="88"/>
      <c r="BA26" s="88"/>
      <c r="BB26" s="148"/>
      <c r="BC26" s="88"/>
      <c r="BD26" s="148"/>
      <c r="BE26" s="88"/>
      <c r="BF26" s="88"/>
      <c r="BG26" s="88"/>
      <c r="BH26" s="148"/>
      <c r="BI26" s="88"/>
      <c r="BJ26" s="88"/>
      <c r="BK26" s="88"/>
      <c r="BL26" s="88"/>
      <c r="BM26" s="88"/>
      <c r="BN26" s="88"/>
      <c r="BO26" s="88"/>
      <c r="BP26" s="88"/>
      <c r="BQ26" s="148"/>
      <c r="BR26" s="88"/>
      <c r="BS26" s="88"/>
      <c r="BT26" s="88"/>
      <c r="BU26" s="88"/>
      <c r="BV26" s="88"/>
      <c r="BW26" s="88"/>
      <c r="BX26" s="88"/>
      <c r="BY26" s="88"/>
      <c r="BZ26" s="14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</row>
    <row r="27" spans="1:101" s="3" customFormat="1" ht="10.5" x14ac:dyDescent="0.25">
      <c r="A27" s="145"/>
      <c r="B27" s="79"/>
      <c r="C27" s="79"/>
      <c r="D27" s="80"/>
      <c r="E27" s="86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14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148"/>
      <c r="AT27" s="88"/>
      <c r="AU27" s="88"/>
      <c r="AV27" s="88"/>
      <c r="AW27" s="88"/>
      <c r="AX27" s="88"/>
      <c r="AY27" s="88"/>
      <c r="AZ27" s="88"/>
      <c r="BA27" s="88"/>
      <c r="BB27" s="148"/>
      <c r="BC27" s="88"/>
      <c r="BD27" s="148"/>
      <c r="BE27" s="88"/>
      <c r="BF27" s="88"/>
      <c r="BG27" s="88"/>
      <c r="BH27" s="148"/>
      <c r="BI27" s="88"/>
      <c r="BJ27" s="88"/>
      <c r="BK27" s="88"/>
      <c r="BL27" s="88"/>
      <c r="BM27" s="88"/>
      <c r="BN27" s="88"/>
      <c r="BO27" s="88"/>
      <c r="BP27" s="88"/>
      <c r="BQ27" s="148"/>
      <c r="BR27" s="88"/>
      <c r="BS27" s="88"/>
      <c r="BT27" s="88"/>
      <c r="BU27" s="88"/>
      <c r="BV27" s="88"/>
      <c r="BW27" s="88"/>
      <c r="BX27" s="88"/>
      <c r="BY27" s="88"/>
      <c r="BZ27" s="14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</row>
    <row r="28" spans="1:101" s="3" customFormat="1" ht="10.5" x14ac:dyDescent="0.25">
      <c r="A28" s="145"/>
      <c r="B28" s="79"/>
      <c r="C28" s="79"/>
      <c r="D28" s="80"/>
      <c r="E28" s="86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14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148"/>
      <c r="AT28" s="88"/>
      <c r="AU28" s="88"/>
      <c r="AV28" s="88"/>
      <c r="AW28" s="88"/>
      <c r="AX28" s="88"/>
      <c r="AY28" s="88"/>
      <c r="AZ28" s="88"/>
      <c r="BA28" s="88"/>
      <c r="BB28" s="148"/>
      <c r="BC28" s="88"/>
      <c r="BD28" s="148"/>
      <c r="BE28" s="88"/>
      <c r="BF28" s="88"/>
      <c r="BG28" s="88"/>
      <c r="BH28" s="148"/>
      <c r="BI28" s="88"/>
      <c r="BJ28" s="88"/>
      <c r="BK28" s="88"/>
      <c r="BL28" s="88"/>
      <c r="BM28" s="88"/>
      <c r="BN28" s="88"/>
      <c r="BO28" s="88"/>
      <c r="BP28" s="88"/>
      <c r="BQ28" s="148"/>
      <c r="BR28" s="88"/>
      <c r="BS28" s="88"/>
      <c r="BT28" s="88"/>
      <c r="BU28" s="88"/>
      <c r="BV28" s="88"/>
      <c r="BW28" s="88"/>
      <c r="BX28" s="88"/>
      <c r="BY28" s="88"/>
      <c r="BZ28" s="14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</row>
    <row r="29" spans="1:101" s="3" customFormat="1" ht="10.5" x14ac:dyDescent="0.25">
      <c r="A29" s="145"/>
      <c r="B29" s="79"/>
      <c r="C29" s="79"/>
      <c r="D29" s="80"/>
      <c r="E29" s="86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14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148"/>
      <c r="AT29" s="88"/>
      <c r="AU29" s="88"/>
      <c r="AV29" s="88"/>
      <c r="AW29" s="88"/>
      <c r="AX29" s="88"/>
      <c r="AY29" s="88"/>
      <c r="AZ29" s="88"/>
      <c r="BA29" s="88"/>
      <c r="BB29" s="148"/>
      <c r="BC29" s="88"/>
      <c r="BD29" s="148"/>
      <c r="BE29" s="88"/>
      <c r="BF29" s="88"/>
      <c r="BG29" s="88"/>
      <c r="BH29" s="148"/>
      <c r="BI29" s="88"/>
      <c r="BJ29" s="88"/>
      <c r="BK29" s="88"/>
      <c r="BL29" s="88"/>
      <c r="BM29" s="88"/>
      <c r="BN29" s="88"/>
      <c r="BO29" s="88"/>
      <c r="BP29" s="88"/>
      <c r="BQ29" s="148"/>
      <c r="BR29" s="88"/>
      <c r="BS29" s="88"/>
      <c r="BT29" s="88"/>
      <c r="BU29" s="88"/>
      <c r="BV29" s="88"/>
      <c r="BW29" s="88"/>
      <c r="BX29" s="88"/>
      <c r="BY29" s="88"/>
      <c r="BZ29" s="14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</row>
    <row r="30" spans="1:101" s="3" customFormat="1" ht="10.5" x14ac:dyDescent="0.25">
      <c r="A30" s="145"/>
      <c r="B30" s="79"/>
      <c r="C30" s="79"/>
      <c r="D30" s="80"/>
      <c r="E30" s="86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14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148"/>
      <c r="AT30" s="88"/>
      <c r="AU30" s="88"/>
      <c r="AV30" s="88"/>
      <c r="AW30" s="88"/>
      <c r="AX30" s="88"/>
      <c r="AY30" s="88"/>
      <c r="AZ30" s="88"/>
      <c r="BA30" s="88"/>
      <c r="BB30" s="148"/>
      <c r="BC30" s="88"/>
      <c r="BD30" s="148"/>
      <c r="BE30" s="88"/>
      <c r="BF30" s="88"/>
      <c r="BG30" s="88"/>
      <c r="BH30" s="148"/>
      <c r="BI30" s="88"/>
      <c r="BJ30" s="88"/>
      <c r="BK30" s="88"/>
      <c r="BL30" s="88"/>
      <c r="BM30" s="88"/>
      <c r="BN30" s="88"/>
      <c r="BO30" s="88"/>
      <c r="BP30" s="88"/>
      <c r="BQ30" s="148"/>
      <c r="BR30" s="88"/>
      <c r="BS30" s="88"/>
      <c r="BT30" s="88"/>
      <c r="BU30" s="88"/>
      <c r="BV30" s="88"/>
      <c r="BW30" s="88"/>
      <c r="BX30" s="88"/>
      <c r="BY30" s="88"/>
      <c r="BZ30" s="14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</row>
    <row r="31" spans="1:101" s="3" customFormat="1" ht="10.5" x14ac:dyDescent="0.25">
      <c r="A31" s="145"/>
      <c r="B31" s="79"/>
      <c r="C31" s="79"/>
      <c r="D31" s="80"/>
      <c r="E31" s="86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14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148"/>
      <c r="AT31" s="88"/>
      <c r="AU31" s="88"/>
      <c r="AV31" s="88"/>
      <c r="AW31" s="88"/>
      <c r="AX31" s="88"/>
      <c r="AY31" s="88"/>
      <c r="AZ31" s="88"/>
      <c r="BA31" s="88"/>
      <c r="BB31" s="148"/>
      <c r="BC31" s="88"/>
      <c r="BD31" s="148"/>
      <c r="BE31" s="88"/>
      <c r="BF31" s="88"/>
      <c r="BG31" s="88"/>
      <c r="BH31" s="148"/>
      <c r="BI31" s="88"/>
      <c r="BJ31" s="88"/>
      <c r="BK31" s="88"/>
      <c r="BL31" s="88"/>
      <c r="BM31" s="88"/>
      <c r="BN31" s="88"/>
      <c r="BO31" s="88"/>
      <c r="BP31" s="88"/>
      <c r="BQ31" s="148"/>
      <c r="BR31" s="88"/>
      <c r="BS31" s="88"/>
      <c r="BT31" s="88"/>
      <c r="BU31" s="88"/>
      <c r="BV31" s="88"/>
      <c r="BW31" s="88"/>
      <c r="BX31" s="88"/>
      <c r="BY31" s="88"/>
      <c r="BZ31" s="14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</row>
    <row r="32" spans="1:101" s="3" customFormat="1" ht="10.5" x14ac:dyDescent="0.25">
      <c r="A32" s="145"/>
      <c r="B32" s="79"/>
      <c r="C32" s="79"/>
      <c r="D32" s="80"/>
      <c r="E32" s="86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14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148"/>
      <c r="AT32" s="88"/>
      <c r="AU32" s="88"/>
      <c r="AV32" s="88"/>
      <c r="AW32" s="88"/>
      <c r="AX32" s="88"/>
      <c r="AY32" s="88"/>
      <c r="AZ32" s="88"/>
      <c r="BA32" s="88"/>
      <c r="BB32" s="148"/>
      <c r="BC32" s="88"/>
      <c r="BD32" s="148"/>
      <c r="BE32" s="88"/>
      <c r="BF32" s="88"/>
      <c r="BG32" s="88"/>
      <c r="BH32" s="148"/>
      <c r="BI32" s="88"/>
      <c r="BJ32" s="88"/>
      <c r="BK32" s="88"/>
      <c r="BL32" s="88"/>
      <c r="BM32" s="88"/>
      <c r="BN32" s="88"/>
      <c r="BO32" s="88"/>
      <c r="BP32" s="88"/>
      <c r="BQ32" s="148"/>
      <c r="BR32" s="88"/>
      <c r="BS32" s="88"/>
      <c r="BT32" s="88"/>
      <c r="BU32" s="88"/>
      <c r="BV32" s="88"/>
      <c r="BW32" s="88"/>
      <c r="BX32" s="88"/>
      <c r="BY32" s="88"/>
      <c r="BZ32" s="14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</row>
    <row r="33" spans="1:101" s="3" customFormat="1" ht="10.5" x14ac:dyDescent="0.25">
      <c r="A33" s="145"/>
      <c r="B33" s="79"/>
      <c r="C33" s="79"/>
      <c r="D33" s="80"/>
      <c r="E33" s="86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14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148"/>
      <c r="AT33" s="88"/>
      <c r="AU33" s="88"/>
      <c r="AV33" s="88"/>
      <c r="AW33" s="88"/>
      <c r="AX33" s="88"/>
      <c r="AY33" s="88"/>
      <c r="AZ33" s="88"/>
      <c r="BA33" s="88"/>
      <c r="BB33" s="148"/>
      <c r="BC33" s="88"/>
      <c r="BD33" s="148"/>
      <c r="BE33" s="88"/>
      <c r="BF33" s="88"/>
      <c r="BG33" s="88"/>
      <c r="BH33" s="148"/>
      <c r="BI33" s="88"/>
      <c r="BJ33" s="88"/>
      <c r="BK33" s="88"/>
      <c r="BL33" s="88"/>
      <c r="BM33" s="88"/>
      <c r="BN33" s="88"/>
      <c r="BO33" s="88"/>
      <c r="BP33" s="88"/>
      <c r="BQ33" s="148"/>
      <c r="BR33" s="88"/>
      <c r="BS33" s="88"/>
      <c r="BT33" s="88"/>
      <c r="BU33" s="88"/>
      <c r="BV33" s="88"/>
      <c r="BW33" s="88"/>
      <c r="BX33" s="88"/>
      <c r="BY33" s="88"/>
      <c r="BZ33" s="14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</row>
    <row r="34" spans="1:101" s="3" customFormat="1" ht="10.5" x14ac:dyDescent="0.25">
      <c r="A34" s="145"/>
      <c r="B34" s="79"/>
      <c r="C34" s="79"/>
      <c r="D34" s="80"/>
      <c r="E34" s="86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14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148"/>
      <c r="AT34" s="88"/>
      <c r="AU34" s="88"/>
      <c r="AV34" s="88"/>
      <c r="AW34" s="88"/>
      <c r="AX34" s="88"/>
      <c r="AY34" s="88"/>
      <c r="AZ34" s="88"/>
      <c r="BA34" s="88"/>
      <c r="BB34" s="148"/>
      <c r="BC34" s="88"/>
      <c r="BD34" s="148"/>
      <c r="BE34" s="88"/>
      <c r="BF34" s="88"/>
      <c r="BG34" s="88"/>
      <c r="BH34" s="148"/>
      <c r="BI34" s="88"/>
      <c r="BJ34" s="88"/>
      <c r="BK34" s="88"/>
      <c r="BL34" s="88"/>
      <c r="BM34" s="88"/>
      <c r="BN34" s="88"/>
      <c r="BO34" s="88"/>
      <c r="BP34" s="88"/>
      <c r="BQ34" s="148"/>
      <c r="BR34" s="88"/>
      <c r="BS34" s="88"/>
      <c r="BT34" s="88"/>
      <c r="BU34" s="88"/>
      <c r="BV34" s="88"/>
      <c r="BW34" s="88"/>
      <c r="BX34" s="88"/>
      <c r="BY34" s="88"/>
      <c r="BZ34" s="14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</row>
    <row r="35" spans="1:101" s="3" customFormat="1" ht="10.5" x14ac:dyDescent="0.25">
      <c r="A35" s="145"/>
      <c r="B35" s="79"/>
      <c r="C35" s="79"/>
      <c r="D35" s="80"/>
      <c r="E35" s="86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14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148"/>
      <c r="AT35" s="88"/>
      <c r="AU35" s="88"/>
      <c r="AV35" s="88"/>
      <c r="AW35" s="88"/>
      <c r="AX35" s="88"/>
      <c r="AY35" s="88"/>
      <c r="AZ35" s="88"/>
      <c r="BA35" s="88"/>
      <c r="BB35" s="148"/>
      <c r="BC35" s="88"/>
      <c r="BD35" s="148"/>
      <c r="BE35" s="88"/>
      <c r="BF35" s="88"/>
      <c r="BG35" s="88"/>
      <c r="BH35" s="148"/>
      <c r="BI35" s="88"/>
      <c r="BJ35" s="88"/>
      <c r="BK35" s="88"/>
      <c r="BL35" s="88"/>
      <c r="BM35" s="88"/>
      <c r="BN35" s="88"/>
      <c r="BO35" s="88"/>
      <c r="BP35" s="88"/>
      <c r="BQ35" s="148"/>
      <c r="BR35" s="88"/>
      <c r="BS35" s="88"/>
      <c r="BT35" s="88"/>
      <c r="BU35" s="88"/>
      <c r="BV35" s="88"/>
      <c r="BW35" s="88"/>
      <c r="BX35" s="88"/>
      <c r="BY35" s="88"/>
      <c r="BZ35" s="14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</row>
    <row r="36" spans="1:101" s="3" customFormat="1" ht="10.5" x14ac:dyDescent="0.25">
      <c r="A36" s="145"/>
      <c r="B36" s="79"/>
      <c r="C36" s="79"/>
      <c r="D36" s="80"/>
      <c r="E36" s="86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14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148"/>
      <c r="AT36" s="88"/>
      <c r="AU36" s="88"/>
      <c r="AV36" s="88"/>
      <c r="AW36" s="88"/>
      <c r="AX36" s="88"/>
      <c r="AY36" s="88"/>
      <c r="AZ36" s="88"/>
      <c r="BA36" s="88"/>
      <c r="BB36" s="148"/>
      <c r="BC36" s="88"/>
      <c r="BD36" s="148"/>
      <c r="BE36" s="88"/>
      <c r="BF36" s="88"/>
      <c r="BG36" s="88"/>
      <c r="BH36" s="148"/>
      <c r="BI36" s="88"/>
      <c r="BJ36" s="88"/>
      <c r="BK36" s="88"/>
      <c r="BL36" s="88"/>
      <c r="BM36" s="88"/>
      <c r="BN36" s="88"/>
      <c r="BO36" s="88"/>
      <c r="BP36" s="88"/>
      <c r="BQ36" s="148"/>
      <c r="BR36" s="88"/>
      <c r="BS36" s="88"/>
      <c r="BT36" s="88"/>
      <c r="BU36" s="88"/>
      <c r="BV36" s="88"/>
      <c r="BW36" s="88"/>
      <c r="BX36" s="88"/>
      <c r="BY36" s="88"/>
      <c r="BZ36" s="14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</row>
    <row r="37" spans="1:101" s="3" customFormat="1" ht="10.5" x14ac:dyDescent="0.25">
      <c r="A37" s="145"/>
      <c r="B37" s="79"/>
      <c r="C37" s="79"/>
      <c r="D37" s="80"/>
      <c r="E37" s="86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14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148"/>
      <c r="AT37" s="88"/>
      <c r="AU37" s="88"/>
      <c r="AV37" s="88"/>
      <c r="AW37" s="88"/>
      <c r="AX37" s="88"/>
      <c r="AY37" s="88"/>
      <c r="AZ37" s="88"/>
      <c r="BA37" s="88"/>
      <c r="BB37" s="148"/>
      <c r="BC37" s="88"/>
      <c r="BD37" s="148"/>
      <c r="BE37" s="88"/>
      <c r="BF37" s="88"/>
      <c r="BG37" s="88"/>
      <c r="BH37" s="148"/>
      <c r="BI37" s="88"/>
      <c r="BJ37" s="88"/>
      <c r="BK37" s="88"/>
      <c r="BL37" s="88"/>
      <c r="BM37" s="88"/>
      <c r="BN37" s="88"/>
      <c r="BO37" s="88"/>
      <c r="BP37" s="88"/>
      <c r="BQ37" s="148"/>
      <c r="BR37" s="88"/>
      <c r="BS37" s="88"/>
      <c r="BT37" s="88"/>
      <c r="BU37" s="88"/>
      <c r="BV37" s="88"/>
      <c r="BW37" s="88"/>
      <c r="BX37" s="88"/>
      <c r="BY37" s="88"/>
      <c r="BZ37" s="14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</row>
    <row r="38" spans="1:101" s="3" customFormat="1" ht="10.5" x14ac:dyDescent="0.25">
      <c r="A38" s="145"/>
      <c r="B38" s="79"/>
      <c r="C38" s="79"/>
      <c r="D38" s="80"/>
      <c r="E38" s="86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14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148"/>
      <c r="AT38" s="88"/>
      <c r="AU38" s="88"/>
      <c r="AV38" s="88"/>
      <c r="AW38" s="88"/>
      <c r="AX38" s="88"/>
      <c r="AY38" s="88"/>
      <c r="AZ38" s="88"/>
      <c r="BA38" s="88"/>
      <c r="BB38" s="148"/>
      <c r="BC38" s="88"/>
      <c r="BD38" s="148"/>
      <c r="BE38" s="88"/>
      <c r="BF38" s="88"/>
      <c r="BG38" s="88"/>
      <c r="BH38" s="148"/>
      <c r="BI38" s="88"/>
      <c r="BJ38" s="88"/>
      <c r="BK38" s="88"/>
      <c r="BL38" s="88"/>
      <c r="BM38" s="88"/>
      <c r="BN38" s="88"/>
      <c r="BO38" s="88"/>
      <c r="BP38" s="88"/>
      <c r="BQ38" s="148"/>
      <c r="BR38" s="88"/>
      <c r="BS38" s="88"/>
      <c r="BT38" s="88"/>
      <c r="BU38" s="88"/>
      <c r="BV38" s="88"/>
      <c r="BW38" s="88"/>
      <c r="BX38" s="88"/>
      <c r="BY38" s="88"/>
      <c r="BZ38" s="14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</row>
    <row r="39" spans="1:101" s="3" customFormat="1" ht="10.5" x14ac:dyDescent="0.25">
      <c r="A39" s="145"/>
      <c r="B39" s="79"/>
      <c r="C39" s="79"/>
      <c r="D39" s="80"/>
      <c r="E39" s="86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14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148"/>
      <c r="AT39" s="88"/>
      <c r="AU39" s="88"/>
      <c r="AV39" s="88"/>
      <c r="AW39" s="88"/>
      <c r="AX39" s="88"/>
      <c r="AY39" s="88"/>
      <c r="AZ39" s="88"/>
      <c r="BA39" s="88"/>
      <c r="BB39" s="148"/>
      <c r="BC39" s="88"/>
      <c r="BD39" s="148"/>
      <c r="BE39" s="88"/>
      <c r="BF39" s="88"/>
      <c r="BG39" s="88"/>
      <c r="BH39" s="148"/>
      <c r="BI39" s="88"/>
      <c r="BJ39" s="88"/>
      <c r="BK39" s="88"/>
      <c r="BL39" s="88"/>
      <c r="BM39" s="88"/>
      <c r="BN39" s="88"/>
      <c r="BO39" s="88"/>
      <c r="BP39" s="88"/>
      <c r="BQ39" s="148"/>
      <c r="BR39" s="88"/>
      <c r="BS39" s="88"/>
      <c r="BT39" s="88"/>
      <c r="BU39" s="88"/>
      <c r="BV39" s="88"/>
      <c r="BW39" s="88"/>
      <c r="BX39" s="88"/>
      <c r="BY39" s="88"/>
      <c r="BZ39" s="14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</row>
    <row r="40" spans="1:101" s="3" customFormat="1" ht="10.5" x14ac:dyDescent="0.25">
      <c r="A40" s="145"/>
      <c r="B40" s="79"/>
      <c r="C40" s="79"/>
      <c r="D40" s="80"/>
      <c r="E40" s="86"/>
      <c r="F40" s="88"/>
      <c r="G40" s="88"/>
      <c r="H40" s="89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9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9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9"/>
      <c r="BI40" s="88"/>
      <c r="BJ40" s="88"/>
      <c r="BK40" s="88"/>
      <c r="BL40" s="88"/>
      <c r="BM40" s="88"/>
      <c r="BN40" s="89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</row>
    <row r="41" spans="1:101" s="3" customFormat="1" ht="10.5" x14ac:dyDescent="0.25">
      <c r="A41" s="145"/>
      <c r="B41" s="79"/>
      <c r="C41" s="79"/>
      <c r="D41" s="80"/>
      <c r="E41" s="86"/>
      <c r="F41" s="88"/>
      <c r="G41" s="88"/>
      <c r="H41" s="89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9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9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9"/>
      <c r="BI41" s="88"/>
      <c r="BJ41" s="88"/>
      <c r="BK41" s="88"/>
      <c r="BL41" s="88"/>
      <c r="BM41" s="88"/>
      <c r="BN41" s="89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</row>
    <row r="42" spans="1:101" s="3" customFormat="1" ht="10.5" x14ac:dyDescent="0.25">
      <c r="A42" s="145"/>
      <c r="B42" s="79"/>
      <c r="C42" s="79"/>
      <c r="D42" s="80"/>
      <c r="E42" s="86"/>
      <c r="F42" s="88"/>
      <c r="G42" s="88"/>
      <c r="H42" s="89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9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9"/>
      <c r="BI42" s="88"/>
      <c r="BJ42" s="88"/>
      <c r="BK42" s="88"/>
      <c r="BL42" s="88"/>
      <c r="BM42" s="88"/>
      <c r="BN42" s="89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</row>
    <row r="43" spans="1:101" s="3" customFormat="1" ht="10.5" x14ac:dyDescent="0.25">
      <c r="A43" s="145"/>
      <c r="B43" s="79"/>
      <c r="C43" s="79"/>
      <c r="D43" s="80"/>
      <c r="E43" s="86"/>
      <c r="F43" s="88"/>
      <c r="G43" s="88"/>
      <c r="H43" s="89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9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9"/>
      <c r="BI43" s="88"/>
      <c r="BJ43" s="88"/>
      <c r="BK43" s="88"/>
      <c r="BL43" s="88"/>
      <c r="BM43" s="88"/>
      <c r="BN43" s="89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</row>
    <row r="44" spans="1:101" s="3" customFormat="1" ht="10.5" x14ac:dyDescent="0.25">
      <c r="A44" s="145"/>
      <c r="B44" s="79"/>
      <c r="C44" s="79"/>
      <c r="D44" s="80"/>
      <c r="E44" s="86"/>
      <c r="F44" s="88"/>
      <c r="G44" s="88"/>
      <c r="H44" s="89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9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9"/>
      <c r="BI44" s="88"/>
      <c r="BJ44" s="88"/>
      <c r="BK44" s="88"/>
      <c r="BL44" s="88"/>
      <c r="BM44" s="88"/>
      <c r="BN44" s="89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</row>
    <row r="45" spans="1:101" s="3" customFormat="1" ht="10.5" x14ac:dyDescent="0.25">
      <c r="A45" s="145"/>
      <c r="B45" s="79"/>
      <c r="C45" s="79"/>
      <c r="D45" s="80"/>
      <c r="E45" s="86"/>
      <c r="F45" s="88"/>
      <c r="G45" s="88"/>
      <c r="H45" s="89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9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9"/>
      <c r="BI45" s="88"/>
      <c r="BJ45" s="88"/>
      <c r="BK45" s="88"/>
      <c r="BL45" s="88"/>
      <c r="BM45" s="88"/>
      <c r="BN45" s="89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</row>
    <row r="46" spans="1:101" s="3" customFormat="1" ht="10.5" x14ac:dyDescent="0.25">
      <c r="A46" s="145"/>
      <c r="B46" s="79"/>
      <c r="C46" s="79"/>
      <c r="D46" s="80"/>
      <c r="E46" s="86"/>
      <c r="F46" s="88"/>
      <c r="G46" s="88"/>
      <c r="H46" s="89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9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9"/>
      <c r="BI46" s="88"/>
      <c r="BJ46" s="88"/>
      <c r="BK46" s="88"/>
      <c r="BL46" s="88"/>
      <c r="BM46" s="88"/>
      <c r="BN46" s="89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</row>
    <row r="47" spans="1:101" s="3" customFormat="1" ht="10.5" x14ac:dyDescent="0.25">
      <c r="A47" s="145"/>
      <c r="B47" s="79"/>
      <c r="C47" s="79"/>
      <c r="D47" s="80"/>
      <c r="E47" s="86"/>
      <c r="F47" s="88"/>
      <c r="G47" s="88"/>
      <c r="H47" s="89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9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9"/>
      <c r="BI47" s="88"/>
      <c r="BJ47" s="88"/>
      <c r="BK47" s="88"/>
      <c r="BL47" s="88"/>
      <c r="BM47" s="88"/>
      <c r="BN47" s="89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</row>
    <row r="48" spans="1:101" s="3" customFormat="1" ht="10.5" x14ac:dyDescent="0.25">
      <c r="A48" s="145"/>
      <c r="B48" s="79"/>
      <c r="C48" s="79"/>
      <c r="D48" s="80"/>
      <c r="E48" s="86"/>
      <c r="F48" s="88"/>
      <c r="G48" s="88"/>
      <c r="H48" s="89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9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9"/>
      <c r="BI48" s="88"/>
      <c r="BJ48" s="88"/>
      <c r="BK48" s="88"/>
      <c r="BL48" s="88"/>
      <c r="BM48" s="88"/>
      <c r="BN48" s="89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</row>
    <row r="49" spans="1:101" s="3" customFormat="1" ht="10.5" x14ac:dyDescent="0.25">
      <c r="A49" s="145"/>
      <c r="B49" s="79"/>
      <c r="C49" s="79"/>
      <c r="D49" s="80"/>
      <c r="E49" s="86"/>
      <c r="F49" s="88"/>
      <c r="G49" s="88"/>
      <c r="H49" s="89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9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9"/>
      <c r="BI49" s="88"/>
      <c r="BJ49" s="88"/>
      <c r="BK49" s="88"/>
      <c r="BL49" s="88"/>
      <c r="BM49" s="88"/>
      <c r="BN49" s="89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</row>
    <row r="50" spans="1:101" s="3" customFormat="1" ht="10.5" x14ac:dyDescent="0.25">
      <c r="A50" s="145"/>
      <c r="B50" s="79"/>
      <c r="C50" s="79"/>
      <c r="D50" s="80"/>
      <c r="E50" s="86"/>
      <c r="F50" s="88"/>
      <c r="G50" s="88"/>
      <c r="H50" s="89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9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9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9"/>
      <c r="BI50" s="88"/>
      <c r="BJ50" s="88"/>
      <c r="BK50" s="88"/>
      <c r="BL50" s="88"/>
      <c r="BM50" s="88"/>
      <c r="BN50" s="89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</row>
    <row r="51" spans="1:101" s="3" customFormat="1" ht="10.5" x14ac:dyDescent="0.25">
      <c r="A51" s="145"/>
      <c r="B51" s="79"/>
      <c r="C51" s="79"/>
      <c r="D51" s="80"/>
      <c r="E51" s="86"/>
      <c r="F51" s="88"/>
      <c r="G51" s="88"/>
      <c r="H51" s="89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9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9"/>
      <c r="BI51" s="88"/>
      <c r="BJ51" s="88"/>
      <c r="BK51" s="88"/>
      <c r="BL51" s="88"/>
      <c r="BM51" s="88"/>
      <c r="BN51" s="89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</row>
    <row r="52" spans="1:101" s="3" customFormat="1" ht="10.5" x14ac:dyDescent="0.25">
      <c r="A52" s="145"/>
      <c r="B52" s="79"/>
      <c r="C52" s="79"/>
      <c r="D52" s="80"/>
      <c r="E52" s="86"/>
      <c r="F52" s="88"/>
      <c r="G52" s="88"/>
      <c r="H52" s="89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9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9"/>
      <c r="BI52" s="88"/>
      <c r="BJ52" s="88"/>
      <c r="BK52" s="88"/>
      <c r="BL52" s="88"/>
      <c r="BM52" s="88"/>
      <c r="BN52" s="89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</row>
    <row r="53" spans="1:101" s="3" customFormat="1" ht="10.5" x14ac:dyDescent="0.25">
      <c r="A53" s="145"/>
      <c r="B53" s="79"/>
      <c r="C53" s="79"/>
      <c r="D53" s="80"/>
      <c r="E53" s="86"/>
      <c r="F53" s="88"/>
      <c r="G53" s="88"/>
      <c r="H53" s="89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9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9"/>
      <c r="BI53" s="88"/>
      <c r="BJ53" s="88"/>
      <c r="BK53" s="88"/>
      <c r="BL53" s="88"/>
      <c r="BM53" s="88"/>
      <c r="BN53" s="89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</row>
    <row r="54" spans="1:101" s="3" customFormat="1" ht="10.5" x14ac:dyDescent="0.25">
      <c r="A54" s="145"/>
      <c r="B54" s="79"/>
      <c r="C54" s="79"/>
      <c r="D54" s="80"/>
      <c r="E54" s="86"/>
      <c r="F54" s="88"/>
      <c r="G54" s="88"/>
      <c r="H54" s="89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9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9"/>
      <c r="BI54" s="88"/>
      <c r="BJ54" s="88"/>
      <c r="BK54" s="88"/>
      <c r="BL54" s="88"/>
      <c r="BM54" s="88"/>
      <c r="BN54" s="89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</row>
    <row r="55" spans="1:101" s="3" customFormat="1" ht="10.5" x14ac:dyDescent="0.25">
      <c r="A55" s="145"/>
      <c r="B55" s="79"/>
      <c r="C55" s="79"/>
      <c r="D55" s="80"/>
      <c r="E55" s="86"/>
      <c r="F55" s="88"/>
      <c r="G55" s="88"/>
      <c r="H55" s="89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9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9"/>
      <c r="BI55" s="88"/>
      <c r="BJ55" s="88"/>
      <c r="BK55" s="88"/>
      <c r="BL55" s="88"/>
      <c r="BM55" s="88"/>
      <c r="BN55" s="89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</row>
    <row r="56" spans="1:101" s="3" customFormat="1" ht="10.5" x14ac:dyDescent="0.25">
      <c r="A56" s="145"/>
      <c r="B56" s="79"/>
      <c r="C56" s="79"/>
      <c r="D56" s="80"/>
      <c r="E56" s="86"/>
      <c r="F56" s="88"/>
      <c r="G56" s="88"/>
      <c r="H56" s="89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9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9"/>
      <c r="BI56" s="88"/>
      <c r="BJ56" s="88"/>
      <c r="BK56" s="88"/>
      <c r="BL56" s="88"/>
      <c r="BM56" s="88"/>
      <c r="BN56" s="89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</row>
    <row r="57" spans="1:101" s="3" customFormat="1" ht="10.5" x14ac:dyDescent="0.25">
      <c r="A57" s="145"/>
      <c r="B57" s="79"/>
      <c r="C57" s="79"/>
      <c r="D57" s="80"/>
      <c r="E57" s="86"/>
      <c r="F57" s="88"/>
      <c r="G57" s="88"/>
      <c r="H57" s="89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9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9"/>
      <c r="BI57" s="88"/>
      <c r="BJ57" s="88"/>
      <c r="BK57" s="88"/>
      <c r="BL57" s="88"/>
      <c r="BM57" s="88"/>
      <c r="BN57" s="89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</row>
    <row r="58" spans="1:101" s="3" customFormat="1" ht="10.5" x14ac:dyDescent="0.25">
      <c r="A58" s="145"/>
      <c r="B58" s="79"/>
      <c r="C58" s="79"/>
      <c r="D58" s="80"/>
      <c r="E58" s="86"/>
      <c r="F58" s="88"/>
      <c r="G58" s="88"/>
      <c r="H58" s="89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9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9"/>
      <c r="BI58" s="88"/>
      <c r="BJ58" s="88"/>
      <c r="BK58" s="88"/>
      <c r="BL58" s="88"/>
      <c r="BM58" s="88"/>
      <c r="BN58" s="89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</row>
    <row r="59" spans="1:101" s="3" customFormat="1" ht="10.5" x14ac:dyDescent="0.25">
      <c r="A59" s="145"/>
      <c r="B59" s="79"/>
      <c r="C59" s="79"/>
      <c r="D59" s="80"/>
      <c r="E59" s="86"/>
      <c r="F59" s="88"/>
      <c r="G59" s="88"/>
      <c r="H59" s="89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9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9"/>
      <c r="BI59" s="88"/>
      <c r="BJ59" s="88"/>
      <c r="BK59" s="88"/>
      <c r="BL59" s="88"/>
      <c r="BM59" s="88"/>
      <c r="BN59" s="89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</row>
    <row r="60" spans="1:101" s="3" customFormat="1" ht="10.5" x14ac:dyDescent="0.25">
      <c r="A60" s="145"/>
      <c r="B60" s="79"/>
      <c r="C60" s="79"/>
      <c r="D60" s="80"/>
      <c r="E60" s="86"/>
      <c r="F60" s="88"/>
      <c r="G60" s="88"/>
      <c r="H60" s="89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9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9"/>
      <c r="BI60" s="88"/>
      <c r="BJ60" s="88"/>
      <c r="BK60" s="88"/>
      <c r="BL60" s="88"/>
      <c r="BM60" s="88"/>
      <c r="BN60" s="89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</row>
    <row r="61" spans="1:101" s="3" customFormat="1" ht="10.5" x14ac:dyDescent="0.25">
      <c r="A61" s="145" t="str">
        <f t="shared" si="20"/>
        <v/>
      </c>
      <c r="B61" s="79"/>
      <c r="C61" s="79"/>
      <c r="D61" s="80"/>
      <c r="E61" s="86"/>
      <c r="F61" s="88"/>
      <c r="G61" s="88"/>
      <c r="H61" s="89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9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9"/>
      <c r="BI61" s="88"/>
      <c r="BJ61" s="88"/>
      <c r="BK61" s="88"/>
      <c r="BL61" s="88"/>
      <c r="BM61" s="88"/>
      <c r="BN61" s="89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</row>
    <row r="62" spans="1:101" s="3" customFormat="1" ht="10.5" x14ac:dyDescent="0.25">
      <c r="A62" s="145" t="str">
        <f t="shared" si="20"/>
        <v/>
      </c>
      <c r="B62" s="79"/>
      <c r="C62" s="79"/>
      <c r="D62" s="80"/>
      <c r="E62" s="86"/>
      <c r="F62" s="88"/>
      <c r="G62" s="88"/>
      <c r="H62" s="89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9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9"/>
      <c r="BI62" s="88"/>
      <c r="BJ62" s="88"/>
      <c r="BK62" s="88"/>
      <c r="BL62" s="88"/>
      <c r="BM62" s="88"/>
      <c r="BN62" s="89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</row>
    <row r="63" spans="1:101" s="3" customFormat="1" ht="10.5" x14ac:dyDescent="0.25">
      <c r="A63" s="145" t="str">
        <f t="shared" si="20"/>
        <v/>
      </c>
      <c r="B63" s="79"/>
      <c r="C63" s="79"/>
      <c r="D63" s="80"/>
      <c r="E63" s="86"/>
      <c r="F63" s="88"/>
      <c r="G63" s="88"/>
      <c r="H63" s="89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9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9"/>
      <c r="BI63" s="88"/>
      <c r="BJ63" s="88"/>
      <c r="BK63" s="88"/>
      <c r="BL63" s="88"/>
      <c r="BM63" s="88"/>
      <c r="BN63" s="89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</row>
    <row r="64" spans="1:101" s="3" customFormat="1" ht="10.5" x14ac:dyDescent="0.25">
      <c r="A64" s="145" t="str">
        <f t="shared" si="20"/>
        <v/>
      </c>
      <c r="B64" s="79"/>
      <c r="C64" s="79"/>
      <c r="D64" s="80"/>
      <c r="E64" s="86"/>
      <c r="F64" s="88"/>
      <c r="G64" s="88"/>
      <c r="H64" s="89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9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9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9"/>
      <c r="BI64" s="88"/>
      <c r="BJ64" s="88"/>
      <c r="BK64" s="88"/>
      <c r="BL64" s="88"/>
      <c r="BM64" s="88"/>
      <c r="BN64" s="89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</row>
    <row r="65" spans="1:101" s="3" customFormat="1" ht="10.5" x14ac:dyDescent="0.25">
      <c r="A65" s="145" t="str">
        <f t="shared" si="20"/>
        <v/>
      </c>
      <c r="B65" s="79"/>
      <c r="C65" s="79"/>
      <c r="D65" s="80"/>
      <c r="E65" s="86"/>
      <c r="F65" s="88"/>
      <c r="G65" s="88"/>
      <c r="H65" s="89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9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9"/>
      <c r="BI65" s="88"/>
      <c r="BJ65" s="88"/>
      <c r="BK65" s="88"/>
      <c r="BL65" s="88"/>
      <c r="BM65" s="88"/>
      <c r="BN65" s="89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</row>
    <row r="66" spans="1:101" s="3" customFormat="1" ht="10.5" x14ac:dyDescent="0.25">
      <c r="A66" s="145" t="str">
        <f t="shared" si="20"/>
        <v/>
      </c>
      <c r="B66" s="79"/>
      <c r="C66" s="79"/>
      <c r="D66" s="80"/>
      <c r="E66" s="86"/>
      <c r="F66" s="88"/>
      <c r="G66" s="88"/>
      <c r="H66" s="89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9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9"/>
      <c r="BI66" s="88"/>
      <c r="BJ66" s="88"/>
      <c r="BK66" s="88"/>
      <c r="BL66" s="88"/>
      <c r="BM66" s="88"/>
      <c r="BN66" s="89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</row>
    <row r="67" spans="1:101" s="3" customFormat="1" ht="10.5" x14ac:dyDescent="0.25">
      <c r="A67" s="145" t="str">
        <f t="shared" si="20"/>
        <v/>
      </c>
      <c r="B67" s="79"/>
      <c r="C67" s="79"/>
      <c r="D67" s="80"/>
      <c r="E67" s="86"/>
      <c r="F67" s="88"/>
      <c r="G67" s="88"/>
      <c r="H67" s="89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9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9"/>
      <c r="BI67" s="88"/>
      <c r="BJ67" s="88"/>
      <c r="BK67" s="88"/>
      <c r="BL67" s="88"/>
      <c r="BM67" s="88"/>
      <c r="BN67" s="89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</row>
    <row r="68" spans="1:101" s="3" customFormat="1" ht="10.5" x14ac:dyDescent="0.25">
      <c r="A68" s="145" t="str">
        <f t="shared" si="20"/>
        <v/>
      </c>
      <c r="B68" s="79"/>
      <c r="C68" s="79"/>
      <c r="D68" s="80"/>
      <c r="E68" s="86"/>
      <c r="F68" s="88"/>
      <c r="G68" s="88"/>
      <c r="H68" s="89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9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9"/>
      <c r="BI68" s="88"/>
      <c r="BJ68" s="88"/>
      <c r="BK68" s="88"/>
      <c r="BL68" s="88"/>
      <c r="BM68" s="88"/>
      <c r="BN68" s="89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</row>
    <row r="69" spans="1:101" s="3" customFormat="1" ht="10.5" x14ac:dyDescent="0.25">
      <c r="A69" s="145" t="str">
        <f t="shared" si="20"/>
        <v/>
      </c>
      <c r="B69" s="79"/>
      <c r="C69" s="79"/>
      <c r="D69" s="80"/>
      <c r="E69" s="86"/>
      <c r="F69" s="88"/>
      <c r="G69" s="88"/>
      <c r="H69" s="89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9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9"/>
      <c r="BI69" s="88"/>
      <c r="BJ69" s="88"/>
      <c r="BK69" s="88"/>
      <c r="BL69" s="88"/>
      <c r="BM69" s="88"/>
      <c r="BN69" s="89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</row>
    <row r="70" spans="1:101" s="3" customFormat="1" ht="10.5" x14ac:dyDescent="0.25">
      <c r="A70" s="145" t="str">
        <f t="shared" si="20"/>
        <v/>
      </c>
      <c r="B70" s="79"/>
      <c r="C70" s="79"/>
      <c r="D70" s="80"/>
      <c r="E70" s="86"/>
      <c r="F70" s="88"/>
      <c r="G70" s="88"/>
      <c r="H70" s="89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9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9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9"/>
      <c r="BI70" s="88"/>
      <c r="BJ70" s="88"/>
      <c r="BK70" s="88"/>
      <c r="BL70" s="88"/>
      <c r="BM70" s="88"/>
      <c r="BN70" s="89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</row>
    <row r="71" spans="1:101" x14ac:dyDescent="0.25">
      <c r="A71" s="145" t="str">
        <f t="shared" si="20"/>
        <v/>
      </c>
      <c r="B71" s="79"/>
      <c r="C71" s="79"/>
      <c r="D71" s="80"/>
      <c r="E71" s="86"/>
      <c r="F71" s="88"/>
      <c r="G71" s="88"/>
      <c r="H71" s="89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9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9"/>
      <c r="BI71" s="88"/>
      <c r="BJ71" s="88"/>
      <c r="BK71" s="88"/>
      <c r="BL71" s="88"/>
      <c r="BM71" s="88"/>
      <c r="BN71" s="89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</row>
    <row r="72" spans="1:101" x14ac:dyDescent="0.25">
      <c r="A72" s="145" t="str">
        <f t="shared" si="20"/>
        <v/>
      </c>
      <c r="B72" s="79"/>
      <c r="C72" s="79"/>
      <c r="D72" s="80"/>
      <c r="E72" s="86"/>
      <c r="F72" s="88"/>
      <c r="G72" s="88"/>
      <c r="H72" s="89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9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9"/>
      <c r="BI72" s="88"/>
      <c r="BJ72" s="88"/>
      <c r="BK72" s="88"/>
      <c r="BL72" s="88"/>
      <c r="BM72" s="88"/>
      <c r="BN72" s="89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</row>
    <row r="73" spans="1:101" x14ac:dyDescent="0.25">
      <c r="A73" s="145" t="str">
        <f t="shared" si="20"/>
        <v/>
      </c>
      <c r="B73" s="79"/>
      <c r="C73" s="79"/>
      <c r="D73" s="80"/>
      <c r="E73" s="86"/>
      <c r="F73" s="88"/>
      <c r="G73" s="88"/>
      <c r="H73" s="89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9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9"/>
      <c r="BI73" s="88"/>
      <c r="BJ73" s="88"/>
      <c r="BK73" s="88"/>
      <c r="BL73" s="88"/>
      <c r="BM73" s="88"/>
      <c r="BN73" s="89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</row>
    <row r="74" spans="1:101" x14ac:dyDescent="0.25">
      <c r="A74" s="145" t="str">
        <f t="shared" ref="A74:A108" si="30">IF(D74="","",D74)</f>
        <v/>
      </c>
      <c r="B74" s="79"/>
      <c r="C74" s="79"/>
      <c r="D74" s="80"/>
      <c r="E74" s="86"/>
      <c r="F74" s="88"/>
      <c r="G74" s="88"/>
      <c r="H74" s="89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9"/>
      <c r="BI74" s="88"/>
      <c r="BJ74" s="88"/>
      <c r="BK74" s="88"/>
      <c r="BL74" s="88"/>
      <c r="BM74" s="88"/>
      <c r="BN74" s="89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</row>
    <row r="75" spans="1:101" x14ac:dyDescent="0.25">
      <c r="A75" s="145" t="str">
        <f t="shared" si="30"/>
        <v/>
      </c>
      <c r="B75" s="79"/>
      <c r="C75" s="79"/>
      <c r="D75" s="80"/>
      <c r="E75" s="86"/>
      <c r="F75" s="88"/>
      <c r="G75" s="88"/>
      <c r="H75" s="89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9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9"/>
      <c r="BI75" s="88"/>
      <c r="BJ75" s="88"/>
      <c r="BK75" s="88"/>
      <c r="BL75" s="88"/>
      <c r="BM75" s="88"/>
      <c r="BN75" s="89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</row>
    <row r="76" spans="1:101" x14ac:dyDescent="0.25">
      <c r="A76" s="145" t="str">
        <f t="shared" si="30"/>
        <v/>
      </c>
      <c r="B76" s="79"/>
      <c r="C76" s="79"/>
      <c r="D76" s="80"/>
      <c r="E76" s="86"/>
      <c r="F76" s="88"/>
      <c r="G76" s="88"/>
      <c r="H76" s="89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9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9"/>
      <c r="BI76" s="88"/>
      <c r="BJ76" s="88"/>
      <c r="BK76" s="88"/>
      <c r="BL76" s="88"/>
      <c r="BM76" s="88"/>
      <c r="BN76" s="89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</row>
    <row r="77" spans="1:101" x14ac:dyDescent="0.25">
      <c r="A77" s="145" t="str">
        <f t="shared" si="30"/>
        <v/>
      </c>
      <c r="B77" s="79"/>
      <c r="C77" s="79"/>
      <c r="D77" s="80"/>
      <c r="E77" s="86"/>
      <c r="F77" s="88"/>
      <c r="G77" s="88"/>
      <c r="H77" s="89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9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9"/>
      <c r="BI77" s="88"/>
      <c r="BJ77" s="88"/>
      <c r="BK77" s="88"/>
      <c r="BL77" s="88"/>
      <c r="BM77" s="88"/>
      <c r="BN77" s="89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</row>
    <row r="78" spans="1:101" x14ac:dyDescent="0.25">
      <c r="A78" s="145" t="str">
        <f t="shared" si="30"/>
        <v/>
      </c>
      <c r="B78" s="79"/>
      <c r="C78" s="79"/>
      <c r="D78" s="80"/>
      <c r="E78" s="86"/>
      <c r="F78" s="88"/>
      <c r="G78" s="88"/>
      <c r="H78" s="89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9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9"/>
      <c r="BI78" s="88"/>
      <c r="BJ78" s="88"/>
      <c r="BK78" s="88"/>
      <c r="BL78" s="88"/>
      <c r="BM78" s="88"/>
      <c r="BN78" s="89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</row>
    <row r="79" spans="1:101" x14ac:dyDescent="0.25">
      <c r="A79" s="145" t="str">
        <f t="shared" si="30"/>
        <v/>
      </c>
      <c r="B79" s="79"/>
      <c r="C79" s="79"/>
      <c r="D79" s="80"/>
      <c r="E79" s="86"/>
      <c r="F79" s="88"/>
      <c r="G79" s="88"/>
      <c r="H79" s="89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9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9"/>
      <c r="BI79" s="88"/>
      <c r="BJ79" s="88"/>
      <c r="BK79" s="88"/>
      <c r="BL79" s="88"/>
      <c r="BM79" s="88"/>
      <c r="BN79" s="89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</row>
    <row r="80" spans="1:101" x14ac:dyDescent="0.25">
      <c r="A80" s="145" t="str">
        <f t="shared" si="30"/>
        <v/>
      </c>
      <c r="B80" s="79"/>
      <c r="C80" s="79"/>
      <c r="D80" s="80"/>
      <c r="E80" s="86"/>
      <c r="F80" s="88"/>
      <c r="G80" s="88"/>
      <c r="H80" s="89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9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9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9"/>
      <c r="BI80" s="88"/>
      <c r="BJ80" s="88"/>
      <c r="BK80" s="88"/>
      <c r="BL80" s="88"/>
      <c r="BM80" s="88"/>
      <c r="BN80" s="89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</row>
    <row r="81" spans="1:101" x14ac:dyDescent="0.25">
      <c r="A81" s="145" t="str">
        <f t="shared" si="30"/>
        <v/>
      </c>
      <c r="B81" s="79"/>
      <c r="C81" s="79"/>
      <c r="D81" s="80"/>
      <c r="E81" s="86"/>
      <c r="F81" s="88"/>
      <c r="G81" s="88"/>
      <c r="H81" s="89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9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9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9"/>
      <c r="BI81" s="88"/>
      <c r="BJ81" s="88"/>
      <c r="BK81" s="88"/>
      <c r="BL81" s="88"/>
      <c r="BM81" s="88"/>
      <c r="BN81" s="89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</row>
    <row r="82" spans="1:101" x14ac:dyDescent="0.25">
      <c r="A82" s="145" t="str">
        <f t="shared" si="30"/>
        <v/>
      </c>
      <c r="B82" s="79"/>
      <c r="C82" s="79"/>
      <c r="D82" s="80"/>
      <c r="E82" s="86"/>
      <c r="F82" s="88"/>
      <c r="G82" s="88"/>
      <c r="H82" s="89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9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9"/>
      <c r="BI82" s="88"/>
      <c r="BJ82" s="88"/>
      <c r="BK82" s="88"/>
      <c r="BL82" s="88"/>
      <c r="BM82" s="88"/>
      <c r="BN82" s="89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</row>
    <row r="83" spans="1:101" x14ac:dyDescent="0.25">
      <c r="A83" s="145" t="str">
        <f t="shared" si="30"/>
        <v/>
      </c>
      <c r="B83" s="79"/>
      <c r="C83" s="79"/>
      <c r="D83" s="80"/>
      <c r="E83" s="86"/>
      <c r="F83" s="88"/>
      <c r="G83" s="88"/>
      <c r="H83" s="89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9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9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9"/>
      <c r="BI83" s="88"/>
      <c r="BJ83" s="88"/>
      <c r="BK83" s="88"/>
      <c r="BL83" s="88"/>
      <c r="BM83" s="88"/>
      <c r="BN83" s="89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</row>
    <row r="84" spans="1:101" x14ac:dyDescent="0.25">
      <c r="A84" s="145" t="str">
        <f t="shared" si="30"/>
        <v/>
      </c>
      <c r="B84" s="79"/>
      <c r="C84" s="79"/>
      <c r="D84" s="80"/>
      <c r="E84" s="86"/>
      <c r="F84" s="88"/>
      <c r="G84" s="88"/>
      <c r="H84" s="89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9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9"/>
      <c r="BI84" s="88"/>
      <c r="BJ84" s="88"/>
      <c r="BK84" s="88"/>
      <c r="BL84" s="88"/>
      <c r="BM84" s="88"/>
      <c r="BN84" s="89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</row>
    <row r="85" spans="1:101" x14ac:dyDescent="0.25">
      <c r="A85" s="145" t="str">
        <f t="shared" si="30"/>
        <v/>
      </c>
      <c r="B85" s="79"/>
      <c r="C85" s="79"/>
      <c r="D85" s="80"/>
      <c r="E85" s="86"/>
      <c r="F85" s="88"/>
      <c r="G85" s="88"/>
      <c r="H85" s="89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9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9"/>
      <c r="BI85" s="88"/>
      <c r="BJ85" s="88"/>
      <c r="BK85" s="88"/>
      <c r="BL85" s="88"/>
      <c r="BM85" s="88"/>
      <c r="BN85" s="89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</row>
    <row r="86" spans="1:101" x14ac:dyDescent="0.25">
      <c r="A86" s="145" t="str">
        <f t="shared" si="30"/>
        <v/>
      </c>
      <c r="B86" s="79"/>
      <c r="C86" s="79"/>
      <c r="D86" s="80"/>
      <c r="E86" s="86"/>
      <c r="F86" s="88"/>
      <c r="G86" s="88"/>
      <c r="H86" s="89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9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9"/>
      <c r="BI86" s="88"/>
      <c r="BJ86" s="88"/>
      <c r="BK86" s="88"/>
      <c r="BL86" s="88"/>
      <c r="BM86" s="88"/>
      <c r="BN86" s="89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</row>
    <row r="87" spans="1:101" x14ac:dyDescent="0.25">
      <c r="A87" s="145" t="str">
        <f t="shared" si="30"/>
        <v/>
      </c>
      <c r="B87" s="79"/>
      <c r="C87" s="79"/>
      <c r="D87" s="80"/>
      <c r="E87" s="86"/>
      <c r="F87" s="88"/>
      <c r="G87" s="88"/>
      <c r="H87" s="89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9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9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9"/>
      <c r="BI87" s="88"/>
      <c r="BJ87" s="88"/>
      <c r="BK87" s="88"/>
      <c r="BL87" s="88"/>
      <c r="BM87" s="88"/>
      <c r="BN87" s="89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</row>
    <row r="88" spans="1:101" x14ac:dyDescent="0.25">
      <c r="A88" s="145" t="str">
        <f t="shared" si="30"/>
        <v/>
      </c>
      <c r="B88" s="79"/>
      <c r="C88" s="79"/>
      <c r="D88" s="80"/>
      <c r="E88" s="86"/>
      <c r="F88" s="88"/>
      <c r="G88" s="88"/>
      <c r="H88" s="89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9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9"/>
      <c r="BI88" s="88"/>
      <c r="BJ88" s="88"/>
      <c r="BK88" s="88"/>
      <c r="BL88" s="88"/>
      <c r="BM88" s="88"/>
      <c r="BN88" s="89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</row>
    <row r="89" spans="1:101" x14ac:dyDescent="0.25">
      <c r="A89" s="145" t="str">
        <f t="shared" si="30"/>
        <v/>
      </c>
      <c r="B89" s="79"/>
      <c r="C89" s="79"/>
      <c r="D89" s="80"/>
      <c r="E89" s="86"/>
      <c r="F89" s="88"/>
      <c r="G89" s="88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9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9"/>
      <c r="BI89" s="88"/>
      <c r="BJ89" s="88"/>
      <c r="BK89" s="88"/>
      <c r="BL89" s="88"/>
      <c r="BM89" s="88"/>
      <c r="BN89" s="89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</row>
    <row r="90" spans="1:101" x14ac:dyDescent="0.25">
      <c r="A90" s="145" t="str">
        <f t="shared" si="30"/>
        <v/>
      </c>
      <c r="B90" s="79"/>
      <c r="C90" s="79"/>
      <c r="D90" s="80"/>
      <c r="E90" s="86"/>
      <c r="F90" s="88"/>
      <c r="G90" s="88"/>
      <c r="H90" s="89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9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9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9"/>
      <c r="BI90" s="88"/>
      <c r="BJ90" s="88"/>
      <c r="BK90" s="88"/>
      <c r="BL90" s="88"/>
      <c r="BM90" s="88"/>
      <c r="BN90" s="89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</row>
    <row r="91" spans="1:101" x14ac:dyDescent="0.25">
      <c r="A91" s="145" t="str">
        <f t="shared" si="30"/>
        <v/>
      </c>
      <c r="B91" s="79"/>
      <c r="C91" s="79"/>
      <c r="D91" s="80"/>
      <c r="E91" s="86"/>
      <c r="F91" s="88"/>
      <c r="G91" s="88"/>
      <c r="H91" s="89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9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9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9"/>
      <c r="BI91" s="88"/>
      <c r="BJ91" s="88"/>
      <c r="BK91" s="88"/>
      <c r="BL91" s="88"/>
      <c r="BM91" s="88"/>
      <c r="BN91" s="89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</row>
    <row r="92" spans="1:101" x14ac:dyDescent="0.25">
      <c r="A92" s="145" t="str">
        <f t="shared" si="30"/>
        <v/>
      </c>
      <c r="B92" s="79"/>
      <c r="C92" s="79"/>
      <c r="D92" s="80"/>
      <c r="E92" s="86"/>
      <c r="F92" s="88"/>
      <c r="G92" s="88"/>
      <c r="H92" s="89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9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9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9"/>
      <c r="BI92" s="88"/>
      <c r="BJ92" s="88"/>
      <c r="BK92" s="88"/>
      <c r="BL92" s="88"/>
      <c r="BM92" s="88"/>
      <c r="BN92" s="89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</row>
    <row r="93" spans="1:101" x14ac:dyDescent="0.25">
      <c r="A93" s="145" t="str">
        <f t="shared" si="30"/>
        <v/>
      </c>
      <c r="B93" s="79"/>
      <c r="C93" s="79"/>
      <c r="D93" s="80"/>
      <c r="E93" s="86"/>
      <c r="F93" s="88"/>
      <c r="G93" s="88"/>
      <c r="H93" s="89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9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9"/>
      <c r="BI93" s="88"/>
      <c r="BJ93" s="88"/>
      <c r="BK93" s="88"/>
      <c r="BL93" s="88"/>
      <c r="BM93" s="88"/>
      <c r="BN93" s="89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</row>
    <row r="94" spans="1:101" x14ac:dyDescent="0.25">
      <c r="A94" s="145" t="str">
        <f t="shared" si="30"/>
        <v/>
      </c>
      <c r="B94" s="79"/>
      <c r="C94" s="79"/>
      <c r="D94" s="80"/>
      <c r="E94" s="86"/>
      <c r="F94" s="88"/>
      <c r="G94" s="88"/>
      <c r="H94" s="89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9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9"/>
      <c r="BI94" s="88"/>
      <c r="BJ94" s="88"/>
      <c r="BK94" s="88"/>
      <c r="BL94" s="88"/>
      <c r="BM94" s="88"/>
      <c r="BN94" s="89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</row>
    <row r="95" spans="1:101" x14ac:dyDescent="0.25">
      <c r="A95" s="145" t="str">
        <f t="shared" si="30"/>
        <v/>
      </c>
      <c r="B95" s="79"/>
      <c r="C95" s="79"/>
      <c r="D95" s="80"/>
      <c r="E95" s="86"/>
      <c r="F95" s="88"/>
      <c r="G95" s="88"/>
      <c r="H95" s="89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9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9"/>
      <c r="BI95" s="88"/>
      <c r="BJ95" s="88"/>
      <c r="BK95" s="88"/>
      <c r="BL95" s="88"/>
      <c r="BM95" s="88"/>
      <c r="BN95" s="89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</row>
    <row r="96" spans="1:101" x14ac:dyDescent="0.25">
      <c r="A96" s="145" t="str">
        <f t="shared" si="30"/>
        <v/>
      </c>
      <c r="B96" s="79"/>
      <c r="C96" s="79"/>
      <c r="D96" s="80"/>
      <c r="E96" s="86"/>
      <c r="F96" s="88"/>
      <c r="G96" s="88"/>
      <c r="H96" s="89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9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9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9"/>
      <c r="BI96" s="88"/>
      <c r="BJ96" s="88"/>
      <c r="BK96" s="88"/>
      <c r="BL96" s="88"/>
      <c r="BM96" s="88"/>
      <c r="BN96" s="89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</row>
    <row r="97" spans="1:101" x14ac:dyDescent="0.25">
      <c r="A97" s="145" t="str">
        <f t="shared" si="30"/>
        <v/>
      </c>
      <c r="B97" s="79"/>
      <c r="C97" s="79"/>
      <c r="D97" s="80"/>
      <c r="E97" s="86"/>
      <c r="F97" s="88"/>
      <c r="G97" s="88"/>
      <c r="H97" s="89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9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9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9"/>
      <c r="BI97" s="88"/>
      <c r="BJ97" s="88"/>
      <c r="BK97" s="88"/>
      <c r="BL97" s="88"/>
      <c r="BM97" s="88"/>
      <c r="BN97" s="89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</row>
    <row r="98" spans="1:101" x14ac:dyDescent="0.25">
      <c r="A98" s="145" t="str">
        <f t="shared" si="30"/>
        <v/>
      </c>
      <c r="B98" s="79"/>
      <c r="C98" s="79"/>
      <c r="D98" s="80"/>
      <c r="E98" s="86"/>
      <c r="F98" s="88"/>
      <c r="G98" s="88"/>
      <c r="H98" s="89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9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9"/>
      <c r="BI98" s="88"/>
      <c r="BJ98" s="88"/>
      <c r="BK98" s="88"/>
      <c r="BL98" s="88"/>
      <c r="BM98" s="88"/>
      <c r="BN98" s="89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</row>
    <row r="99" spans="1:101" x14ac:dyDescent="0.25">
      <c r="A99" s="145" t="str">
        <f t="shared" si="30"/>
        <v/>
      </c>
      <c r="B99" s="79"/>
      <c r="C99" s="79"/>
      <c r="D99" s="80"/>
      <c r="E99" s="86"/>
      <c r="F99" s="88"/>
      <c r="G99" s="88"/>
      <c r="H99" s="89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9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9"/>
      <c r="BI99" s="88"/>
      <c r="BJ99" s="88"/>
      <c r="BK99" s="88"/>
      <c r="BL99" s="88"/>
      <c r="BM99" s="88"/>
      <c r="BN99" s="89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</row>
    <row r="100" spans="1:101" x14ac:dyDescent="0.25">
      <c r="A100" s="145" t="str">
        <f t="shared" si="30"/>
        <v/>
      </c>
      <c r="B100" s="79"/>
      <c r="C100" s="79"/>
      <c r="D100" s="80"/>
      <c r="E100" s="86"/>
      <c r="F100" s="88"/>
      <c r="G100" s="88"/>
      <c r="H100" s="89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9"/>
      <c r="BI100" s="88"/>
      <c r="BJ100" s="88"/>
      <c r="BK100" s="88"/>
      <c r="BL100" s="88"/>
      <c r="BM100" s="88"/>
      <c r="BN100" s="89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</row>
    <row r="101" spans="1:101" x14ac:dyDescent="0.25">
      <c r="A101" s="145" t="str">
        <f t="shared" si="30"/>
        <v/>
      </c>
      <c r="B101" s="79"/>
      <c r="C101" s="79"/>
      <c r="D101" s="80"/>
      <c r="E101" s="86"/>
      <c r="F101" s="88"/>
      <c r="G101" s="88"/>
      <c r="H101" s="89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9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9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9"/>
      <c r="BI101" s="88"/>
      <c r="BJ101" s="88"/>
      <c r="BK101" s="88"/>
      <c r="BL101" s="88"/>
      <c r="BM101" s="88"/>
      <c r="BN101" s="89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</row>
    <row r="102" spans="1:101" x14ac:dyDescent="0.25">
      <c r="A102" s="145" t="str">
        <f t="shared" si="30"/>
        <v/>
      </c>
      <c r="B102" s="79"/>
      <c r="C102" s="79"/>
      <c r="D102" s="80"/>
      <c r="E102" s="86"/>
      <c r="F102" s="88"/>
      <c r="G102" s="88"/>
      <c r="H102" s="89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9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9"/>
      <c r="BI102" s="88"/>
      <c r="BJ102" s="88"/>
      <c r="BK102" s="88"/>
      <c r="BL102" s="88"/>
      <c r="BM102" s="88"/>
      <c r="BN102" s="89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</row>
    <row r="103" spans="1:101" x14ac:dyDescent="0.25">
      <c r="A103" s="145" t="str">
        <f t="shared" si="30"/>
        <v/>
      </c>
      <c r="B103" s="79"/>
      <c r="C103" s="79"/>
      <c r="D103" s="80"/>
      <c r="E103" s="86"/>
      <c r="F103" s="88"/>
      <c r="G103" s="88"/>
      <c r="H103" s="89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9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9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9"/>
      <c r="BI103" s="88"/>
      <c r="BJ103" s="88"/>
      <c r="BK103" s="88"/>
      <c r="BL103" s="88"/>
      <c r="BM103" s="88"/>
      <c r="BN103" s="89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</row>
    <row r="104" spans="1:101" x14ac:dyDescent="0.25">
      <c r="A104" s="145" t="str">
        <f t="shared" si="30"/>
        <v/>
      </c>
      <c r="B104" s="79"/>
      <c r="C104" s="79"/>
      <c r="D104" s="80"/>
      <c r="E104" s="86"/>
      <c r="F104" s="88"/>
      <c r="G104" s="88"/>
      <c r="H104" s="89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9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9"/>
      <c r="BI104" s="88"/>
      <c r="BJ104" s="88"/>
      <c r="BK104" s="88"/>
      <c r="BL104" s="88"/>
      <c r="BM104" s="88"/>
      <c r="BN104" s="89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</row>
    <row r="105" spans="1:101" x14ac:dyDescent="0.25">
      <c r="A105" s="145" t="str">
        <f t="shared" si="30"/>
        <v/>
      </c>
      <c r="B105" s="79"/>
      <c r="C105" s="79"/>
      <c r="D105" s="80"/>
      <c r="E105" s="86"/>
      <c r="F105" s="88"/>
      <c r="G105" s="88"/>
      <c r="H105" s="89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9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9"/>
      <c r="BI105" s="88"/>
      <c r="BJ105" s="88"/>
      <c r="BK105" s="88"/>
      <c r="BL105" s="88"/>
      <c r="BM105" s="88"/>
      <c r="BN105" s="89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</row>
    <row r="106" spans="1:101" x14ac:dyDescent="0.25">
      <c r="A106" s="145" t="str">
        <f t="shared" si="30"/>
        <v/>
      </c>
      <c r="B106" s="79"/>
      <c r="C106" s="79"/>
      <c r="D106" s="80"/>
      <c r="E106" s="86"/>
      <c r="F106" s="88"/>
      <c r="G106" s="88"/>
      <c r="H106" s="89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9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9"/>
      <c r="BI106" s="88"/>
      <c r="BJ106" s="88"/>
      <c r="BK106" s="88"/>
      <c r="BL106" s="88"/>
      <c r="BM106" s="88"/>
      <c r="BN106" s="89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</row>
    <row r="107" spans="1:101" x14ac:dyDescent="0.25">
      <c r="A107" s="145" t="str">
        <f t="shared" si="30"/>
        <v/>
      </c>
      <c r="B107" s="79"/>
      <c r="C107" s="79"/>
      <c r="D107" s="80"/>
      <c r="E107" s="86"/>
      <c r="F107" s="88"/>
      <c r="G107" s="88"/>
      <c r="H107" s="89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9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9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9"/>
      <c r="BI107" s="88"/>
      <c r="BJ107" s="88"/>
      <c r="BK107" s="88"/>
      <c r="BL107" s="88"/>
      <c r="BM107" s="88"/>
      <c r="BN107" s="89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</row>
    <row r="108" spans="1:101" x14ac:dyDescent="0.25">
      <c r="A108" s="145" t="str">
        <f t="shared" si="30"/>
        <v/>
      </c>
      <c r="B108" s="79"/>
      <c r="C108" s="79"/>
      <c r="D108" s="80"/>
      <c r="E108" s="86"/>
      <c r="F108" s="88"/>
      <c r="G108" s="88"/>
      <c r="H108" s="89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9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9"/>
      <c r="BI108" s="88"/>
      <c r="BJ108" s="88"/>
      <c r="BK108" s="88"/>
      <c r="BL108" s="88"/>
      <c r="BM108" s="88"/>
      <c r="BN108" s="89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</row>
  </sheetData>
  <mergeCells count="13">
    <mergeCell ref="CL5:CW5"/>
    <mergeCell ref="R5:AC5"/>
    <mergeCell ref="AD5:AO5"/>
    <mergeCell ref="F5:Q5"/>
    <mergeCell ref="B5:B8"/>
    <mergeCell ref="C5:C8"/>
    <mergeCell ref="D5:D8"/>
    <mergeCell ref="E5:E8"/>
    <mergeCell ref="A5:A8"/>
    <mergeCell ref="AP5:BA5"/>
    <mergeCell ref="BB5:BM5"/>
    <mergeCell ref="BN5:BY5"/>
    <mergeCell ref="BZ5:CK5"/>
  </mergeCells>
  <phoneticPr fontId="21" type="noConversion"/>
  <dataValidations count="1">
    <dataValidation type="list" allowBlank="1" showInputMessage="1" showErrorMessage="1" sqref="E9:E108" xr:uid="{B6CFEFC9-C775-4D9E-9AAB-858DB1495363}">
      <formula1>"Mois, Année"</formula1>
    </dataValidation>
  </dataValidations>
  <pageMargins left="0.2" right="0.17013888888888901" top="0.179861111111111" bottom="0.25972222222222202" header="0.17013888888888901" footer="0.51180555555555496"/>
  <pageSetup paperSize="9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27B3-B91E-461A-AB57-64A9903DA821}">
  <sheetPr>
    <tabColor theme="0" tint="-0.499984740745262"/>
  </sheetPr>
  <dimension ref="A1:CW108"/>
  <sheetViews>
    <sheetView zoomScale="85" zoomScaleNormal="85" workbookViewId="0">
      <pane xSplit="5" ySplit="8" topLeftCell="F9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baseColWidth="10" defaultColWidth="9.1796875" defaultRowHeight="12.5" outlineLevelRow="1" outlineLevelCol="1" x14ac:dyDescent="0.25"/>
  <cols>
    <col min="1" max="1" width="0" style="4" hidden="1" customWidth="1" outlineLevel="1"/>
    <col min="2" max="2" width="20.7265625" style="78" customWidth="1" collapsed="1"/>
    <col min="3" max="3" width="9.7265625" style="78" customWidth="1"/>
    <col min="4" max="4" width="19.54296875" style="78" customWidth="1"/>
    <col min="5" max="5" width="8.54296875" style="87" customWidth="1"/>
    <col min="6" max="32" width="5.6328125" style="90" customWidth="1"/>
    <col min="33" max="40" width="5.6328125" style="91" customWidth="1"/>
    <col min="41" max="41" width="5.6328125" style="92" customWidth="1"/>
    <col min="42" max="44" width="5.6328125" style="90" customWidth="1"/>
    <col min="45" max="52" width="5.6328125" style="91" customWidth="1"/>
    <col min="53" max="53" width="5.6328125" style="92" customWidth="1"/>
    <col min="54" max="56" width="5.6328125" style="90" customWidth="1"/>
    <col min="57" max="64" width="5.6328125" style="91" customWidth="1"/>
    <col min="65" max="65" width="5.6328125" style="92" customWidth="1"/>
    <col min="66" max="68" width="5.6328125" style="90" customWidth="1"/>
    <col min="69" max="76" width="5.6328125" style="91" customWidth="1"/>
    <col min="77" max="77" width="5.6328125" style="92" customWidth="1"/>
    <col min="78" max="80" width="5.6328125" style="90" customWidth="1"/>
    <col min="81" max="88" width="5.6328125" style="91" customWidth="1"/>
    <col min="89" max="89" width="5.6328125" style="92" customWidth="1"/>
    <col min="90" max="92" width="5.6328125" style="90" customWidth="1"/>
    <col min="93" max="100" width="5.6328125" style="91" customWidth="1"/>
    <col min="101" max="101" width="5.6328125" style="92" customWidth="1"/>
    <col min="102" max="16384" width="9.1796875" style="4"/>
  </cols>
  <sheetData>
    <row r="1" spans="1:101" s="72" customFormat="1" ht="22" customHeight="1" thickTop="1" thickBot="1" x14ac:dyDescent="0.25">
      <c r="B1" s="74" t="s">
        <v>35</v>
      </c>
      <c r="C1" s="75"/>
      <c r="D1" s="73" t="s">
        <v>242</v>
      </c>
      <c r="E1" s="8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1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1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1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1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1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1"/>
    </row>
    <row r="2" spans="1:101" s="2" customFormat="1" ht="11" thickTop="1" x14ac:dyDescent="0.25">
      <c r="B2" s="76"/>
      <c r="C2" s="76"/>
      <c r="D2" s="76"/>
      <c r="E2" s="84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 ht="14.5" x14ac:dyDescent="0.25">
      <c r="B3" s="168" t="s">
        <v>112</v>
      </c>
      <c r="C3" s="76"/>
      <c r="D3" s="77"/>
      <c r="E3" s="85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9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9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9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9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9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9"/>
    </row>
    <row r="4" spans="1:101" x14ac:dyDescent="0.25">
      <c r="B4" s="76"/>
      <c r="C4" s="76"/>
      <c r="D4" s="77"/>
      <c r="E4" s="85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9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9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9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9"/>
    </row>
    <row r="5" spans="1:101" s="93" customFormat="1" ht="14.5" customHeight="1" x14ac:dyDescent="0.35">
      <c r="A5" s="176" t="str">
        <f>D5</f>
        <v>Echelon</v>
      </c>
      <c r="B5" s="176" t="s">
        <v>37</v>
      </c>
      <c r="C5" s="176" t="s">
        <v>36</v>
      </c>
      <c r="D5" s="176" t="s">
        <v>80</v>
      </c>
      <c r="E5" s="176" t="s">
        <v>45</v>
      </c>
      <c r="F5" s="177">
        <v>2018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>
        <v>2019</v>
      </c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>
        <v>2020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>
        <v>2021</v>
      </c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>
        <v>2022</v>
      </c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>
        <v>2023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>
        <v>2024</v>
      </c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>
        <v>2025</v>
      </c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</row>
    <row r="6" spans="1:101" s="2" customFormat="1" ht="20" hidden="1" customHeight="1" outlineLevel="1" x14ac:dyDescent="0.2">
      <c r="A6" s="176"/>
      <c r="B6" s="176"/>
      <c r="C6" s="176"/>
      <c r="D6" s="176"/>
      <c r="E6" s="176"/>
      <c r="F6" s="81" t="s">
        <v>38</v>
      </c>
      <c r="G6" s="81" t="s">
        <v>39</v>
      </c>
      <c r="H6" s="81" t="s">
        <v>2</v>
      </c>
      <c r="I6" s="81" t="s">
        <v>3</v>
      </c>
      <c r="J6" s="81" t="s">
        <v>4</v>
      </c>
      <c r="K6" s="81" t="s">
        <v>5</v>
      </c>
      <c r="L6" s="81" t="s">
        <v>40</v>
      </c>
      <c r="M6" s="81" t="s">
        <v>7</v>
      </c>
      <c r="N6" s="81" t="s">
        <v>41</v>
      </c>
      <c r="O6" s="81" t="s">
        <v>42</v>
      </c>
      <c r="P6" s="81" t="s">
        <v>43</v>
      </c>
      <c r="Q6" s="81" t="s">
        <v>44</v>
      </c>
      <c r="R6" s="81" t="s">
        <v>38</v>
      </c>
      <c r="S6" s="81" t="s">
        <v>39</v>
      </c>
      <c r="T6" s="81" t="s">
        <v>2</v>
      </c>
      <c r="U6" s="81" t="s">
        <v>3</v>
      </c>
      <c r="V6" s="81" t="s">
        <v>4</v>
      </c>
      <c r="W6" s="81" t="s">
        <v>5</v>
      </c>
      <c r="X6" s="81" t="s">
        <v>40</v>
      </c>
      <c r="Y6" s="81" t="s">
        <v>7</v>
      </c>
      <c r="Z6" s="81" t="s">
        <v>41</v>
      </c>
      <c r="AA6" s="81" t="s">
        <v>42</v>
      </c>
      <c r="AB6" s="81" t="s">
        <v>43</v>
      </c>
      <c r="AC6" s="81" t="s">
        <v>44</v>
      </c>
      <c r="AD6" s="81" t="str">
        <f>R6</f>
        <v>Janv.</v>
      </c>
      <c r="AE6" s="81" t="str">
        <f t="shared" ref="AE6:AO6" si="0">S6</f>
        <v>Fév.</v>
      </c>
      <c r="AF6" s="81" t="str">
        <f t="shared" si="0"/>
        <v>Mars</v>
      </c>
      <c r="AG6" s="81" t="str">
        <f t="shared" si="0"/>
        <v>Avril</v>
      </c>
      <c r="AH6" s="81" t="str">
        <f t="shared" si="0"/>
        <v>Mai</v>
      </c>
      <c r="AI6" s="81" t="str">
        <f t="shared" si="0"/>
        <v>Juin</v>
      </c>
      <c r="AJ6" s="81" t="str">
        <f t="shared" si="0"/>
        <v>Juil.</v>
      </c>
      <c r="AK6" s="81" t="str">
        <f t="shared" si="0"/>
        <v>Août</v>
      </c>
      <c r="AL6" s="81" t="str">
        <f t="shared" si="0"/>
        <v>Sept.</v>
      </c>
      <c r="AM6" s="81" t="str">
        <f t="shared" si="0"/>
        <v>Oct.</v>
      </c>
      <c r="AN6" s="81" t="str">
        <f t="shared" si="0"/>
        <v>Nov.</v>
      </c>
      <c r="AO6" s="81" t="str">
        <f t="shared" si="0"/>
        <v>Déc.</v>
      </c>
      <c r="AP6" s="81" t="str">
        <f>AD6</f>
        <v>Janv.</v>
      </c>
      <c r="AQ6" s="81" t="str">
        <f t="shared" ref="AQ6:BA6" si="1">AE6</f>
        <v>Fév.</v>
      </c>
      <c r="AR6" s="81" t="str">
        <f t="shared" si="1"/>
        <v>Mars</v>
      </c>
      <c r="AS6" s="81" t="str">
        <f t="shared" si="1"/>
        <v>Avril</v>
      </c>
      <c r="AT6" s="81" t="str">
        <f t="shared" si="1"/>
        <v>Mai</v>
      </c>
      <c r="AU6" s="81" t="str">
        <f t="shared" si="1"/>
        <v>Juin</v>
      </c>
      <c r="AV6" s="81" t="str">
        <f t="shared" si="1"/>
        <v>Juil.</v>
      </c>
      <c r="AW6" s="81" t="str">
        <f t="shared" si="1"/>
        <v>Août</v>
      </c>
      <c r="AX6" s="81" t="str">
        <f t="shared" si="1"/>
        <v>Sept.</v>
      </c>
      <c r="AY6" s="81" t="str">
        <f t="shared" si="1"/>
        <v>Oct.</v>
      </c>
      <c r="AZ6" s="81" t="str">
        <f t="shared" si="1"/>
        <v>Nov.</v>
      </c>
      <c r="BA6" s="81" t="str">
        <f t="shared" si="1"/>
        <v>Déc.</v>
      </c>
      <c r="BB6" s="81" t="str">
        <f>AP6</f>
        <v>Janv.</v>
      </c>
      <c r="BC6" s="81" t="str">
        <f t="shared" ref="BC6:BM6" si="2">AQ6</f>
        <v>Fév.</v>
      </c>
      <c r="BD6" s="81" t="str">
        <f t="shared" si="2"/>
        <v>Mars</v>
      </c>
      <c r="BE6" s="81" t="str">
        <f t="shared" si="2"/>
        <v>Avril</v>
      </c>
      <c r="BF6" s="81" t="str">
        <f t="shared" si="2"/>
        <v>Mai</v>
      </c>
      <c r="BG6" s="81" t="str">
        <f t="shared" si="2"/>
        <v>Juin</v>
      </c>
      <c r="BH6" s="81" t="str">
        <f t="shared" si="2"/>
        <v>Juil.</v>
      </c>
      <c r="BI6" s="81" t="str">
        <f t="shared" si="2"/>
        <v>Août</v>
      </c>
      <c r="BJ6" s="81" t="str">
        <f t="shared" si="2"/>
        <v>Sept.</v>
      </c>
      <c r="BK6" s="81" t="str">
        <f t="shared" si="2"/>
        <v>Oct.</v>
      </c>
      <c r="BL6" s="81" t="str">
        <f t="shared" si="2"/>
        <v>Nov.</v>
      </c>
      <c r="BM6" s="81" t="str">
        <f t="shared" si="2"/>
        <v>Déc.</v>
      </c>
      <c r="BN6" s="81" t="str">
        <f>BB6</f>
        <v>Janv.</v>
      </c>
      <c r="BO6" s="81" t="str">
        <f t="shared" ref="BO6:BY6" si="3">BC6</f>
        <v>Fév.</v>
      </c>
      <c r="BP6" s="81" t="str">
        <f t="shared" si="3"/>
        <v>Mars</v>
      </c>
      <c r="BQ6" s="81" t="str">
        <f t="shared" si="3"/>
        <v>Avril</v>
      </c>
      <c r="BR6" s="81" t="str">
        <f t="shared" si="3"/>
        <v>Mai</v>
      </c>
      <c r="BS6" s="81" t="str">
        <f t="shared" si="3"/>
        <v>Juin</v>
      </c>
      <c r="BT6" s="81" t="str">
        <f t="shared" si="3"/>
        <v>Juil.</v>
      </c>
      <c r="BU6" s="81" t="str">
        <f t="shared" si="3"/>
        <v>Août</v>
      </c>
      <c r="BV6" s="81" t="str">
        <f t="shared" si="3"/>
        <v>Sept.</v>
      </c>
      <c r="BW6" s="81" t="str">
        <f t="shared" si="3"/>
        <v>Oct.</v>
      </c>
      <c r="BX6" s="81" t="str">
        <f t="shared" si="3"/>
        <v>Nov.</v>
      </c>
      <c r="BY6" s="81" t="str">
        <f t="shared" si="3"/>
        <v>Déc.</v>
      </c>
      <c r="BZ6" s="81" t="str">
        <f>BN6</f>
        <v>Janv.</v>
      </c>
      <c r="CA6" s="81" t="str">
        <f t="shared" ref="CA6:CK6" si="4">BO6</f>
        <v>Fév.</v>
      </c>
      <c r="CB6" s="81" t="str">
        <f t="shared" si="4"/>
        <v>Mars</v>
      </c>
      <c r="CC6" s="81" t="str">
        <f t="shared" si="4"/>
        <v>Avril</v>
      </c>
      <c r="CD6" s="81" t="str">
        <f t="shared" si="4"/>
        <v>Mai</v>
      </c>
      <c r="CE6" s="81" t="str">
        <f t="shared" si="4"/>
        <v>Juin</v>
      </c>
      <c r="CF6" s="81" t="str">
        <f t="shared" si="4"/>
        <v>Juil.</v>
      </c>
      <c r="CG6" s="81" t="str">
        <f t="shared" si="4"/>
        <v>Août</v>
      </c>
      <c r="CH6" s="81" t="str">
        <f t="shared" si="4"/>
        <v>Sept.</v>
      </c>
      <c r="CI6" s="81" t="str">
        <f t="shared" si="4"/>
        <v>Oct.</v>
      </c>
      <c r="CJ6" s="81" t="str">
        <f t="shared" si="4"/>
        <v>Nov.</v>
      </c>
      <c r="CK6" s="81" t="str">
        <f t="shared" si="4"/>
        <v>Déc.</v>
      </c>
      <c r="CL6" s="81" t="str">
        <f>BZ6</f>
        <v>Janv.</v>
      </c>
      <c r="CM6" s="81" t="str">
        <f t="shared" ref="CM6:CW6" si="5">CA6</f>
        <v>Fév.</v>
      </c>
      <c r="CN6" s="81" t="str">
        <f t="shared" si="5"/>
        <v>Mars</v>
      </c>
      <c r="CO6" s="81" t="str">
        <f t="shared" si="5"/>
        <v>Avril</v>
      </c>
      <c r="CP6" s="81" t="str">
        <f t="shared" si="5"/>
        <v>Mai</v>
      </c>
      <c r="CQ6" s="81" t="str">
        <f t="shared" si="5"/>
        <v>Juin</v>
      </c>
      <c r="CR6" s="81" t="str">
        <f t="shared" si="5"/>
        <v>Juil.</v>
      </c>
      <c r="CS6" s="81" t="str">
        <f t="shared" si="5"/>
        <v>Août</v>
      </c>
      <c r="CT6" s="81" t="str">
        <f t="shared" si="5"/>
        <v>Sept.</v>
      </c>
      <c r="CU6" s="81" t="str">
        <f t="shared" si="5"/>
        <v>Oct.</v>
      </c>
      <c r="CV6" s="81" t="str">
        <f t="shared" si="5"/>
        <v>Nov.</v>
      </c>
      <c r="CW6" s="81" t="str">
        <f t="shared" si="5"/>
        <v>Déc.</v>
      </c>
    </row>
    <row r="7" spans="1:101" s="3" customFormat="1" ht="20" hidden="1" customHeight="1" outlineLevel="1" x14ac:dyDescent="0.2">
      <c r="A7" s="176"/>
      <c r="B7" s="176"/>
      <c r="C7" s="176"/>
      <c r="D7" s="176"/>
      <c r="E7" s="176"/>
      <c r="F7" s="82">
        <f>F5</f>
        <v>2018</v>
      </c>
      <c r="G7" s="82">
        <f>F7</f>
        <v>2018</v>
      </c>
      <c r="H7" s="82">
        <f t="shared" ref="H7:Q7" si="6">G7</f>
        <v>2018</v>
      </c>
      <c r="I7" s="82">
        <f t="shared" si="6"/>
        <v>2018</v>
      </c>
      <c r="J7" s="82">
        <f t="shared" si="6"/>
        <v>2018</v>
      </c>
      <c r="K7" s="82">
        <f t="shared" si="6"/>
        <v>2018</v>
      </c>
      <c r="L7" s="82">
        <f t="shared" si="6"/>
        <v>2018</v>
      </c>
      <c r="M7" s="82">
        <f t="shared" si="6"/>
        <v>2018</v>
      </c>
      <c r="N7" s="82">
        <f t="shared" si="6"/>
        <v>2018</v>
      </c>
      <c r="O7" s="82">
        <f t="shared" si="6"/>
        <v>2018</v>
      </c>
      <c r="P7" s="82">
        <f t="shared" si="6"/>
        <v>2018</v>
      </c>
      <c r="Q7" s="82">
        <f t="shared" si="6"/>
        <v>2018</v>
      </c>
      <c r="R7" s="82">
        <f>R5</f>
        <v>2019</v>
      </c>
      <c r="S7" s="82">
        <f>R7</f>
        <v>2019</v>
      </c>
      <c r="T7" s="82">
        <f t="shared" ref="T7:AC7" si="7">S7</f>
        <v>2019</v>
      </c>
      <c r="U7" s="82">
        <f t="shared" si="7"/>
        <v>2019</v>
      </c>
      <c r="V7" s="82">
        <f t="shared" si="7"/>
        <v>2019</v>
      </c>
      <c r="W7" s="82">
        <f t="shared" si="7"/>
        <v>2019</v>
      </c>
      <c r="X7" s="82">
        <f t="shared" si="7"/>
        <v>2019</v>
      </c>
      <c r="Y7" s="82">
        <f t="shared" si="7"/>
        <v>2019</v>
      </c>
      <c r="Z7" s="82">
        <f t="shared" si="7"/>
        <v>2019</v>
      </c>
      <c r="AA7" s="82">
        <f t="shared" si="7"/>
        <v>2019</v>
      </c>
      <c r="AB7" s="82">
        <f t="shared" si="7"/>
        <v>2019</v>
      </c>
      <c r="AC7" s="82">
        <f t="shared" si="7"/>
        <v>2019</v>
      </c>
      <c r="AD7" s="82">
        <f>AD5</f>
        <v>2020</v>
      </c>
      <c r="AE7" s="82">
        <f>AD7</f>
        <v>2020</v>
      </c>
      <c r="AF7" s="82">
        <f t="shared" ref="AF7:AO7" si="8">AE7</f>
        <v>2020</v>
      </c>
      <c r="AG7" s="82">
        <f t="shared" si="8"/>
        <v>2020</v>
      </c>
      <c r="AH7" s="82">
        <f t="shared" si="8"/>
        <v>2020</v>
      </c>
      <c r="AI7" s="82">
        <f t="shared" si="8"/>
        <v>2020</v>
      </c>
      <c r="AJ7" s="82">
        <f t="shared" si="8"/>
        <v>2020</v>
      </c>
      <c r="AK7" s="82">
        <f t="shared" si="8"/>
        <v>2020</v>
      </c>
      <c r="AL7" s="82">
        <f t="shared" si="8"/>
        <v>2020</v>
      </c>
      <c r="AM7" s="82">
        <f t="shared" si="8"/>
        <v>2020</v>
      </c>
      <c r="AN7" s="82">
        <f t="shared" si="8"/>
        <v>2020</v>
      </c>
      <c r="AO7" s="82">
        <f t="shared" si="8"/>
        <v>2020</v>
      </c>
      <c r="AP7" s="82">
        <f>AP5</f>
        <v>2021</v>
      </c>
      <c r="AQ7" s="82">
        <f>AP7</f>
        <v>2021</v>
      </c>
      <c r="AR7" s="82">
        <f t="shared" ref="AR7:BA7" si="9">AQ7</f>
        <v>2021</v>
      </c>
      <c r="AS7" s="82">
        <f t="shared" si="9"/>
        <v>2021</v>
      </c>
      <c r="AT7" s="82">
        <f t="shared" si="9"/>
        <v>2021</v>
      </c>
      <c r="AU7" s="82">
        <f t="shared" si="9"/>
        <v>2021</v>
      </c>
      <c r="AV7" s="82">
        <f t="shared" si="9"/>
        <v>2021</v>
      </c>
      <c r="AW7" s="82">
        <f t="shared" si="9"/>
        <v>2021</v>
      </c>
      <c r="AX7" s="82">
        <f t="shared" si="9"/>
        <v>2021</v>
      </c>
      <c r="AY7" s="82">
        <f t="shared" si="9"/>
        <v>2021</v>
      </c>
      <c r="AZ7" s="82">
        <f t="shared" si="9"/>
        <v>2021</v>
      </c>
      <c r="BA7" s="82">
        <f t="shared" si="9"/>
        <v>2021</v>
      </c>
      <c r="BB7" s="82">
        <f>BB5</f>
        <v>2022</v>
      </c>
      <c r="BC7" s="82">
        <f>BB7</f>
        <v>2022</v>
      </c>
      <c r="BD7" s="82">
        <f t="shared" ref="BD7:BM7" si="10">BC7</f>
        <v>2022</v>
      </c>
      <c r="BE7" s="82">
        <f t="shared" si="10"/>
        <v>2022</v>
      </c>
      <c r="BF7" s="82">
        <f t="shared" si="10"/>
        <v>2022</v>
      </c>
      <c r="BG7" s="82">
        <f t="shared" si="10"/>
        <v>2022</v>
      </c>
      <c r="BH7" s="82">
        <f t="shared" si="10"/>
        <v>2022</v>
      </c>
      <c r="BI7" s="82">
        <f t="shared" si="10"/>
        <v>2022</v>
      </c>
      <c r="BJ7" s="82">
        <f t="shared" si="10"/>
        <v>2022</v>
      </c>
      <c r="BK7" s="82">
        <f t="shared" si="10"/>
        <v>2022</v>
      </c>
      <c r="BL7" s="82">
        <f t="shared" si="10"/>
        <v>2022</v>
      </c>
      <c r="BM7" s="82">
        <f t="shared" si="10"/>
        <v>2022</v>
      </c>
      <c r="BN7" s="82">
        <f>BN5</f>
        <v>2023</v>
      </c>
      <c r="BO7" s="82">
        <f>BN7</f>
        <v>2023</v>
      </c>
      <c r="BP7" s="82">
        <f t="shared" ref="BP7:BY7" si="11">BO7</f>
        <v>2023</v>
      </c>
      <c r="BQ7" s="82">
        <f t="shared" si="11"/>
        <v>2023</v>
      </c>
      <c r="BR7" s="82">
        <f t="shared" si="11"/>
        <v>2023</v>
      </c>
      <c r="BS7" s="82">
        <f t="shared" si="11"/>
        <v>2023</v>
      </c>
      <c r="BT7" s="82">
        <f t="shared" si="11"/>
        <v>2023</v>
      </c>
      <c r="BU7" s="82">
        <f t="shared" si="11"/>
        <v>2023</v>
      </c>
      <c r="BV7" s="82">
        <f t="shared" si="11"/>
        <v>2023</v>
      </c>
      <c r="BW7" s="82">
        <f t="shared" si="11"/>
        <v>2023</v>
      </c>
      <c r="BX7" s="82">
        <f t="shared" si="11"/>
        <v>2023</v>
      </c>
      <c r="BY7" s="82">
        <f t="shared" si="11"/>
        <v>2023</v>
      </c>
      <c r="BZ7" s="82">
        <f>BZ5</f>
        <v>2024</v>
      </c>
      <c r="CA7" s="82">
        <f>BZ7</f>
        <v>2024</v>
      </c>
      <c r="CB7" s="82">
        <f t="shared" ref="CB7:CK7" si="12">CA7</f>
        <v>2024</v>
      </c>
      <c r="CC7" s="82">
        <f t="shared" si="12"/>
        <v>2024</v>
      </c>
      <c r="CD7" s="82">
        <f t="shared" si="12"/>
        <v>2024</v>
      </c>
      <c r="CE7" s="82">
        <f t="shared" si="12"/>
        <v>2024</v>
      </c>
      <c r="CF7" s="82">
        <f t="shared" si="12"/>
        <v>2024</v>
      </c>
      <c r="CG7" s="82">
        <f t="shared" si="12"/>
        <v>2024</v>
      </c>
      <c r="CH7" s="82">
        <f t="shared" si="12"/>
        <v>2024</v>
      </c>
      <c r="CI7" s="82">
        <f t="shared" si="12"/>
        <v>2024</v>
      </c>
      <c r="CJ7" s="82">
        <f t="shared" si="12"/>
        <v>2024</v>
      </c>
      <c r="CK7" s="82">
        <f t="shared" si="12"/>
        <v>2024</v>
      </c>
      <c r="CL7" s="82">
        <f>CL5</f>
        <v>2025</v>
      </c>
      <c r="CM7" s="82">
        <f>CL7</f>
        <v>2025</v>
      </c>
      <c r="CN7" s="82">
        <f t="shared" ref="CN7:CW7" si="13">CM7</f>
        <v>2025</v>
      </c>
      <c r="CO7" s="82">
        <f t="shared" si="13"/>
        <v>2025</v>
      </c>
      <c r="CP7" s="82">
        <f t="shared" si="13"/>
        <v>2025</v>
      </c>
      <c r="CQ7" s="82">
        <f t="shared" si="13"/>
        <v>2025</v>
      </c>
      <c r="CR7" s="82">
        <f t="shared" si="13"/>
        <v>2025</v>
      </c>
      <c r="CS7" s="82">
        <f t="shared" si="13"/>
        <v>2025</v>
      </c>
      <c r="CT7" s="82">
        <f t="shared" si="13"/>
        <v>2025</v>
      </c>
      <c r="CU7" s="82">
        <f t="shared" si="13"/>
        <v>2025</v>
      </c>
      <c r="CV7" s="82">
        <f t="shared" si="13"/>
        <v>2025</v>
      </c>
      <c r="CW7" s="82">
        <f t="shared" si="13"/>
        <v>2025</v>
      </c>
    </row>
    <row r="8" spans="1:101" s="3" customFormat="1" ht="34" customHeight="1" collapsed="1" x14ac:dyDescent="0.2">
      <c r="A8" s="176"/>
      <c r="B8" s="176"/>
      <c r="C8" s="176"/>
      <c r="D8" s="176"/>
      <c r="E8" s="176"/>
      <c r="F8" s="83" t="str">
        <f t="shared" ref="F8:Q8" si="14">F6&amp;" "&amp;F7</f>
        <v>Janv. 2018</v>
      </c>
      <c r="G8" s="83" t="str">
        <f t="shared" si="14"/>
        <v>Fév. 2018</v>
      </c>
      <c r="H8" s="83" t="str">
        <f t="shared" si="14"/>
        <v>Mars 2018</v>
      </c>
      <c r="I8" s="83" t="str">
        <f t="shared" si="14"/>
        <v>Avril 2018</v>
      </c>
      <c r="J8" s="83" t="str">
        <f t="shared" si="14"/>
        <v>Mai 2018</v>
      </c>
      <c r="K8" s="83" t="str">
        <f t="shared" si="14"/>
        <v>Juin 2018</v>
      </c>
      <c r="L8" s="83" t="str">
        <f t="shared" si="14"/>
        <v>Juil. 2018</v>
      </c>
      <c r="M8" s="83" t="str">
        <f t="shared" si="14"/>
        <v>Août 2018</v>
      </c>
      <c r="N8" s="83" t="str">
        <f t="shared" si="14"/>
        <v>Sept. 2018</v>
      </c>
      <c r="O8" s="83" t="str">
        <f t="shared" si="14"/>
        <v>Oct. 2018</v>
      </c>
      <c r="P8" s="83" t="str">
        <f t="shared" si="14"/>
        <v>Nov. 2018</v>
      </c>
      <c r="Q8" s="83" t="str">
        <f t="shared" si="14"/>
        <v>Déc. 2018</v>
      </c>
      <c r="R8" s="83" t="str">
        <f t="shared" ref="R8:CC8" si="15">R6&amp;" "&amp;R7</f>
        <v>Janv. 2019</v>
      </c>
      <c r="S8" s="83" t="str">
        <f t="shared" si="15"/>
        <v>Fév. 2019</v>
      </c>
      <c r="T8" s="83" t="str">
        <f t="shared" si="15"/>
        <v>Mars 2019</v>
      </c>
      <c r="U8" s="83" t="str">
        <f t="shared" si="15"/>
        <v>Avril 2019</v>
      </c>
      <c r="V8" s="83" t="str">
        <f t="shared" si="15"/>
        <v>Mai 2019</v>
      </c>
      <c r="W8" s="83" t="str">
        <f t="shared" si="15"/>
        <v>Juin 2019</v>
      </c>
      <c r="X8" s="83" t="str">
        <f t="shared" si="15"/>
        <v>Juil. 2019</v>
      </c>
      <c r="Y8" s="83" t="str">
        <f t="shared" si="15"/>
        <v>Août 2019</v>
      </c>
      <c r="Z8" s="83" t="str">
        <f t="shared" si="15"/>
        <v>Sept. 2019</v>
      </c>
      <c r="AA8" s="83" t="str">
        <f t="shared" si="15"/>
        <v>Oct. 2019</v>
      </c>
      <c r="AB8" s="83" t="str">
        <f t="shared" si="15"/>
        <v>Nov. 2019</v>
      </c>
      <c r="AC8" s="83" t="str">
        <f t="shared" si="15"/>
        <v>Déc. 2019</v>
      </c>
      <c r="AD8" s="83" t="str">
        <f t="shared" si="15"/>
        <v>Janv. 2020</v>
      </c>
      <c r="AE8" s="83" t="str">
        <f t="shared" si="15"/>
        <v>Fév. 2020</v>
      </c>
      <c r="AF8" s="83" t="str">
        <f t="shared" si="15"/>
        <v>Mars 2020</v>
      </c>
      <c r="AG8" s="83" t="str">
        <f t="shared" si="15"/>
        <v>Avril 2020</v>
      </c>
      <c r="AH8" s="83" t="str">
        <f t="shared" si="15"/>
        <v>Mai 2020</v>
      </c>
      <c r="AI8" s="83" t="str">
        <f t="shared" si="15"/>
        <v>Juin 2020</v>
      </c>
      <c r="AJ8" s="83" t="str">
        <f t="shared" si="15"/>
        <v>Juil. 2020</v>
      </c>
      <c r="AK8" s="83" t="str">
        <f t="shared" si="15"/>
        <v>Août 2020</v>
      </c>
      <c r="AL8" s="83" t="str">
        <f t="shared" si="15"/>
        <v>Sept. 2020</v>
      </c>
      <c r="AM8" s="83" t="str">
        <f t="shared" si="15"/>
        <v>Oct. 2020</v>
      </c>
      <c r="AN8" s="83" t="str">
        <f t="shared" si="15"/>
        <v>Nov. 2020</v>
      </c>
      <c r="AO8" s="83" t="str">
        <f t="shared" si="15"/>
        <v>Déc. 2020</v>
      </c>
      <c r="AP8" s="83" t="str">
        <f t="shared" si="15"/>
        <v>Janv. 2021</v>
      </c>
      <c r="AQ8" s="83" t="str">
        <f t="shared" si="15"/>
        <v>Fév. 2021</v>
      </c>
      <c r="AR8" s="83" t="str">
        <f t="shared" si="15"/>
        <v>Mars 2021</v>
      </c>
      <c r="AS8" s="83" t="str">
        <f t="shared" si="15"/>
        <v>Avril 2021</v>
      </c>
      <c r="AT8" s="83" t="str">
        <f t="shared" si="15"/>
        <v>Mai 2021</v>
      </c>
      <c r="AU8" s="83" t="str">
        <f t="shared" si="15"/>
        <v>Juin 2021</v>
      </c>
      <c r="AV8" s="83" t="str">
        <f t="shared" si="15"/>
        <v>Juil. 2021</v>
      </c>
      <c r="AW8" s="83" t="str">
        <f t="shared" si="15"/>
        <v>Août 2021</v>
      </c>
      <c r="AX8" s="83" t="str">
        <f t="shared" si="15"/>
        <v>Sept. 2021</v>
      </c>
      <c r="AY8" s="83" t="str">
        <f t="shared" si="15"/>
        <v>Oct. 2021</v>
      </c>
      <c r="AZ8" s="83" t="str">
        <f t="shared" si="15"/>
        <v>Nov. 2021</v>
      </c>
      <c r="BA8" s="83" t="str">
        <f t="shared" si="15"/>
        <v>Déc. 2021</v>
      </c>
      <c r="BB8" s="83" t="str">
        <f t="shared" si="15"/>
        <v>Janv. 2022</v>
      </c>
      <c r="BC8" s="83" t="str">
        <f t="shared" si="15"/>
        <v>Fév. 2022</v>
      </c>
      <c r="BD8" s="83" t="str">
        <f t="shared" si="15"/>
        <v>Mars 2022</v>
      </c>
      <c r="BE8" s="83" t="str">
        <f t="shared" si="15"/>
        <v>Avril 2022</v>
      </c>
      <c r="BF8" s="83" t="str">
        <f t="shared" si="15"/>
        <v>Mai 2022</v>
      </c>
      <c r="BG8" s="83" t="str">
        <f t="shared" si="15"/>
        <v>Juin 2022</v>
      </c>
      <c r="BH8" s="83" t="str">
        <f t="shared" si="15"/>
        <v>Juil. 2022</v>
      </c>
      <c r="BI8" s="83" t="str">
        <f t="shared" si="15"/>
        <v>Août 2022</v>
      </c>
      <c r="BJ8" s="83" t="str">
        <f t="shared" si="15"/>
        <v>Sept. 2022</v>
      </c>
      <c r="BK8" s="83" t="str">
        <f t="shared" si="15"/>
        <v>Oct. 2022</v>
      </c>
      <c r="BL8" s="83" t="str">
        <f t="shared" si="15"/>
        <v>Nov. 2022</v>
      </c>
      <c r="BM8" s="83" t="str">
        <f t="shared" si="15"/>
        <v>Déc. 2022</v>
      </c>
      <c r="BN8" s="83" t="str">
        <f t="shared" si="15"/>
        <v>Janv. 2023</v>
      </c>
      <c r="BO8" s="83" t="str">
        <f t="shared" si="15"/>
        <v>Fév. 2023</v>
      </c>
      <c r="BP8" s="83" t="str">
        <f t="shared" si="15"/>
        <v>Mars 2023</v>
      </c>
      <c r="BQ8" s="83" t="str">
        <f t="shared" si="15"/>
        <v>Avril 2023</v>
      </c>
      <c r="BR8" s="83" t="str">
        <f t="shared" si="15"/>
        <v>Mai 2023</v>
      </c>
      <c r="BS8" s="83" t="str">
        <f t="shared" si="15"/>
        <v>Juin 2023</v>
      </c>
      <c r="BT8" s="83" t="str">
        <f t="shared" si="15"/>
        <v>Juil. 2023</v>
      </c>
      <c r="BU8" s="83" t="str">
        <f t="shared" si="15"/>
        <v>Août 2023</v>
      </c>
      <c r="BV8" s="83" t="str">
        <f t="shared" si="15"/>
        <v>Sept. 2023</v>
      </c>
      <c r="BW8" s="83" t="str">
        <f t="shared" si="15"/>
        <v>Oct. 2023</v>
      </c>
      <c r="BX8" s="83" t="str">
        <f t="shared" si="15"/>
        <v>Nov. 2023</v>
      </c>
      <c r="BY8" s="83" t="str">
        <f t="shared" si="15"/>
        <v>Déc. 2023</v>
      </c>
      <c r="BZ8" s="83" t="str">
        <f t="shared" si="15"/>
        <v>Janv. 2024</v>
      </c>
      <c r="CA8" s="83" t="str">
        <f t="shared" si="15"/>
        <v>Fév. 2024</v>
      </c>
      <c r="CB8" s="83" t="str">
        <f t="shared" si="15"/>
        <v>Mars 2024</v>
      </c>
      <c r="CC8" s="83" t="str">
        <f t="shared" si="15"/>
        <v>Avril 2024</v>
      </c>
      <c r="CD8" s="83" t="str">
        <f t="shared" ref="CD8:CW8" si="16">CD6&amp;" "&amp;CD7</f>
        <v>Mai 2024</v>
      </c>
      <c r="CE8" s="83" t="str">
        <f t="shared" si="16"/>
        <v>Juin 2024</v>
      </c>
      <c r="CF8" s="83" t="str">
        <f t="shared" si="16"/>
        <v>Juil. 2024</v>
      </c>
      <c r="CG8" s="83" t="str">
        <f t="shared" si="16"/>
        <v>Août 2024</v>
      </c>
      <c r="CH8" s="83" t="str">
        <f t="shared" si="16"/>
        <v>Sept. 2024</v>
      </c>
      <c r="CI8" s="83" t="str">
        <f t="shared" si="16"/>
        <v>Oct. 2024</v>
      </c>
      <c r="CJ8" s="83" t="str">
        <f t="shared" si="16"/>
        <v>Nov. 2024</v>
      </c>
      <c r="CK8" s="83" t="str">
        <f t="shared" si="16"/>
        <v>Déc. 2024</v>
      </c>
      <c r="CL8" s="83" t="str">
        <f t="shared" si="16"/>
        <v>Janv. 2025</v>
      </c>
      <c r="CM8" s="83" t="str">
        <f t="shared" si="16"/>
        <v>Fév. 2025</v>
      </c>
      <c r="CN8" s="83" t="str">
        <f t="shared" si="16"/>
        <v>Mars 2025</v>
      </c>
      <c r="CO8" s="83" t="str">
        <f t="shared" si="16"/>
        <v>Avril 2025</v>
      </c>
      <c r="CP8" s="83" t="str">
        <f t="shared" si="16"/>
        <v>Mai 2025</v>
      </c>
      <c r="CQ8" s="83" t="str">
        <f t="shared" si="16"/>
        <v>Juin 2025</v>
      </c>
      <c r="CR8" s="83" t="str">
        <f t="shared" si="16"/>
        <v>Juil. 2025</v>
      </c>
      <c r="CS8" s="83" t="str">
        <f t="shared" si="16"/>
        <v>Août 2025</v>
      </c>
      <c r="CT8" s="83" t="str">
        <f t="shared" si="16"/>
        <v>Sept. 2025</v>
      </c>
      <c r="CU8" s="83" t="str">
        <f t="shared" si="16"/>
        <v>Oct. 2025</v>
      </c>
      <c r="CV8" s="83" t="str">
        <f t="shared" si="16"/>
        <v>Nov. 2025</v>
      </c>
      <c r="CW8" s="83" t="str">
        <f t="shared" si="16"/>
        <v>Déc. 2025</v>
      </c>
    </row>
    <row r="9" spans="1:101" s="3" customFormat="1" ht="10.5" x14ac:dyDescent="0.25">
      <c r="A9" s="145" t="str">
        <f>IF(D9="","",D9)</f>
        <v>1-1</v>
      </c>
      <c r="B9" s="79" t="s">
        <v>34</v>
      </c>
      <c r="C9" s="79" t="s">
        <v>68</v>
      </c>
      <c r="D9" s="80" t="s">
        <v>98</v>
      </c>
      <c r="E9" s="86" t="s">
        <v>46</v>
      </c>
      <c r="F9" s="88"/>
      <c r="G9" s="88">
        <f t="shared" ref="G9:BR9" si="17">F9</f>
        <v>0</v>
      </c>
      <c r="H9" s="88">
        <f t="shared" si="17"/>
        <v>0</v>
      </c>
      <c r="I9" s="88">
        <f t="shared" si="17"/>
        <v>0</v>
      </c>
      <c r="J9" s="88">
        <f t="shared" si="17"/>
        <v>0</v>
      </c>
      <c r="K9" s="88">
        <f t="shared" si="17"/>
        <v>0</v>
      </c>
      <c r="L9" s="88">
        <f t="shared" si="17"/>
        <v>0</v>
      </c>
      <c r="M9" s="88">
        <f t="shared" si="17"/>
        <v>0</v>
      </c>
      <c r="N9" s="88">
        <f t="shared" si="17"/>
        <v>0</v>
      </c>
      <c r="O9" s="88">
        <f t="shared" si="17"/>
        <v>0</v>
      </c>
      <c r="P9" s="88">
        <f t="shared" si="17"/>
        <v>0</v>
      </c>
      <c r="Q9" s="88">
        <f t="shared" si="17"/>
        <v>0</v>
      </c>
      <c r="R9" s="88">
        <f t="shared" si="17"/>
        <v>0</v>
      </c>
      <c r="S9" s="88">
        <f t="shared" si="17"/>
        <v>0</v>
      </c>
      <c r="T9" s="88">
        <f t="shared" si="17"/>
        <v>0</v>
      </c>
      <c r="U9" s="88">
        <f t="shared" si="17"/>
        <v>0</v>
      </c>
      <c r="V9" s="88">
        <f t="shared" si="17"/>
        <v>0</v>
      </c>
      <c r="W9" s="88">
        <f t="shared" si="17"/>
        <v>0</v>
      </c>
      <c r="X9" s="88">
        <f t="shared" si="17"/>
        <v>0</v>
      </c>
      <c r="Y9" s="88">
        <f t="shared" si="17"/>
        <v>0</v>
      </c>
      <c r="Z9" s="88">
        <f t="shared" si="17"/>
        <v>0</v>
      </c>
      <c r="AA9" s="88">
        <f t="shared" si="17"/>
        <v>0</v>
      </c>
      <c r="AB9" s="88">
        <f t="shared" si="17"/>
        <v>0</v>
      </c>
      <c r="AC9" s="88">
        <f t="shared" si="17"/>
        <v>0</v>
      </c>
      <c r="AD9" s="88">
        <f t="shared" si="17"/>
        <v>0</v>
      </c>
      <c r="AE9" s="88">
        <f t="shared" si="17"/>
        <v>0</v>
      </c>
      <c r="AF9" s="88">
        <f t="shared" si="17"/>
        <v>0</v>
      </c>
      <c r="AG9" s="88">
        <f t="shared" si="17"/>
        <v>0</v>
      </c>
      <c r="AH9" s="88">
        <f t="shared" si="17"/>
        <v>0</v>
      </c>
      <c r="AI9" s="88">
        <f t="shared" si="17"/>
        <v>0</v>
      </c>
      <c r="AJ9" s="88">
        <f t="shared" si="17"/>
        <v>0</v>
      </c>
      <c r="AK9" s="88">
        <f t="shared" si="17"/>
        <v>0</v>
      </c>
      <c r="AL9" s="88">
        <f t="shared" si="17"/>
        <v>0</v>
      </c>
      <c r="AM9" s="88">
        <f t="shared" si="17"/>
        <v>0</v>
      </c>
      <c r="AN9" s="88">
        <f t="shared" si="17"/>
        <v>0</v>
      </c>
      <c r="AO9" s="88">
        <f t="shared" si="17"/>
        <v>0</v>
      </c>
      <c r="AP9" s="88">
        <f t="shared" si="17"/>
        <v>0</v>
      </c>
      <c r="AQ9" s="88">
        <f t="shared" si="17"/>
        <v>0</v>
      </c>
      <c r="AR9" s="88">
        <f t="shared" si="17"/>
        <v>0</v>
      </c>
      <c r="AS9" s="88">
        <f t="shared" si="17"/>
        <v>0</v>
      </c>
      <c r="AT9" s="88">
        <f t="shared" si="17"/>
        <v>0</v>
      </c>
      <c r="AU9" s="88">
        <f t="shared" si="17"/>
        <v>0</v>
      </c>
      <c r="AV9" s="88">
        <f t="shared" si="17"/>
        <v>0</v>
      </c>
      <c r="AW9" s="88">
        <f t="shared" si="17"/>
        <v>0</v>
      </c>
      <c r="AX9" s="88">
        <f t="shared" si="17"/>
        <v>0</v>
      </c>
      <c r="AY9" s="88">
        <f t="shared" si="17"/>
        <v>0</v>
      </c>
      <c r="AZ9" s="88">
        <f t="shared" si="17"/>
        <v>0</v>
      </c>
      <c r="BA9" s="88">
        <f t="shared" si="17"/>
        <v>0</v>
      </c>
      <c r="BB9" s="88">
        <f t="shared" si="17"/>
        <v>0</v>
      </c>
      <c r="BC9" s="88">
        <f t="shared" si="17"/>
        <v>0</v>
      </c>
      <c r="BD9" s="88">
        <f t="shared" si="17"/>
        <v>0</v>
      </c>
      <c r="BE9" s="88">
        <f t="shared" si="17"/>
        <v>0</v>
      </c>
      <c r="BF9" s="88">
        <f t="shared" si="17"/>
        <v>0</v>
      </c>
      <c r="BG9" s="88">
        <f t="shared" si="17"/>
        <v>0</v>
      </c>
      <c r="BH9" s="88">
        <f t="shared" si="17"/>
        <v>0</v>
      </c>
      <c r="BI9" s="88">
        <f t="shared" si="17"/>
        <v>0</v>
      </c>
      <c r="BJ9" s="88">
        <f t="shared" si="17"/>
        <v>0</v>
      </c>
      <c r="BK9" s="88">
        <f t="shared" si="17"/>
        <v>0</v>
      </c>
      <c r="BL9" s="88">
        <f t="shared" si="17"/>
        <v>0</v>
      </c>
      <c r="BM9" s="88">
        <f t="shared" si="17"/>
        <v>0</v>
      </c>
      <c r="BN9" s="88">
        <f t="shared" si="17"/>
        <v>0</v>
      </c>
      <c r="BO9" s="88">
        <f t="shared" si="17"/>
        <v>0</v>
      </c>
      <c r="BP9" s="88">
        <f t="shared" si="17"/>
        <v>0</v>
      </c>
      <c r="BQ9" s="88">
        <f t="shared" si="17"/>
        <v>0</v>
      </c>
      <c r="BR9" s="88">
        <f t="shared" si="17"/>
        <v>0</v>
      </c>
      <c r="BS9" s="88">
        <f t="shared" ref="BS9:BX9" si="18">BR9</f>
        <v>0</v>
      </c>
      <c r="BT9" s="88">
        <f t="shared" si="18"/>
        <v>0</v>
      </c>
      <c r="BU9" s="88">
        <f t="shared" si="18"/>
        <v>0</v>
      </c>
      <c r="BV9" s="88">
        <f t="shared" si="18"/>
        <v>0</v>
      </c>
      <c r="BW9" s="88">
        <f t="shared" si="18"/>
        <v>0</v>
      </c>
      <c r="BX9" s="88">
        <f t="shared" si="18"/>
        <v>0</v>
      </c>
      <c r="BY9" s="88">
        <f t="shared" ref="BY9" si="19">BX9</f>
        <v>0</v>
      </c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</row>
    <row r="10" spans="1:101" s="3" customFormat="1" ht="10.5" x14ac:dyDescent="0.25">
      <c r="A10" s="145" t="str">
        <f t="shared" ref="A10:A73" si="20">IF(D10="","",D10)</f>
        <v>2-1</v>
      </c>
      <c r="B10" s="79" t="s">
        <v>235</v>
      </c>
      <c r="C10" s="79" t="s">
        <v>77</v>
      </c>
      <c r="D10" s="80" t="s">
        <v>100</v>
      </c>
      <c r="E10" s="86" t="s">
        <v>46</v>
      </c>
      <c r="F10" s="88"/>
      <c r="G10" s="88">
        <f t="shared" ref="G10:BR10" si="21">F10</f>
        <v>0</v>
      </c>
      <c r="H10" s="88">
        <f t="shared" si="21"/>
        <v>0</v>
      </c>
      <c r="I10" s="88">
        <f t="shared" si="21"/>
        <v>0</v>
      </c>
      <c r="J10" s="88">
        <f t="shared" si="21"/>
        <v>0</v>
      </c>
      <c r="K10" s="88">
        <f t="shared" si="21"/>
        <v>0</v>
      </c>
      <c r="L10" s="88">
        <f t="shared" si="21"/>
        <v>0</v>
      </c>
      <c r="M10" s="88">
        <f t="shared" si="21"/>
        <v>0</v>
      </c>
      <c r="N10" s="88">
        <f t="shared" si="21"/>
        <v>0</v>
      </c>
      <c r="O10" s="88">
        <f t="shared" si="21"/>
        <v>0</v>
      </c>
      <c r="P10" s="88">
        <f t="shared" si="21"/>
        <v>0</v>
      </c>
      <c r="Q10" s="88">
        <f t="shared" si="21"/>
        <v>0</v>
      </c>
      <c r="R10" s="88">
        <f t="shared" si="21"/>
        <v>0</v>
      </c>
      <c r="S10" s="88">
        <f t="shared" si="21"/>
        <v>0</v>
      </c>
      <c r="T10" s="88">
        <f t="shared" si="21"/>
        <v>0</v>
      </c>
      <c r="U10" s="88">
        <f t="shared" si="21"/>
        <v>0</v>
      </c>
      <c r="V10" s="88">
        <f t="shared" si="21"/>
        <v>0</v>
      </c>
      <c r="W10" s="88">
        <f t="shared" si="21"/>
        <v>0</v>
      </c>
      <c r="X10" s="88">
        <f t="shared" si="21"/>
        <v>0</v>
      </c>
      <c r="Y10" s="88">
        <f t="shared" si="21"/>
        <v>0</v>
      </c>
      <c r="Z10" s="88">
        <f t="shared" si="21"/>
        <v>0</v>
      </c>
      <c r="AA10" s="88">
        <f t="shared" si="21"/>
        <v>0</v>
      </c>
      <c r="AB10" s="88">
        <f t="shared" si="21"/>
        <v>0</v>
      </c>
      <c r="AC10" s="88">
        <f t="shared" si="21"/>
        <v>0</v>
      </c>
      <c r="AD10" s="88">
        <f t="shared" si="21"/>
        <v>0</v>
      </c>
      <c r="AE10" s="88">
        <f t="shared" si="21"/>
        <v>0</v>
      </c>
      <c r="AF10" s="88">
        <f t="shared" si="21"/>
        <v>0</v>
      </c>
      <c r="AG10" s="88">
        <f t="shared" si="21"/>
        <v>0</v>
      </c>
      <c r="AH10" s="88">
        <f t="shared" si="21"/>
        <v>0</v>
      </c>
      <c r="AI10" s="88">
        <f t="shared" si="21"/>
        <v>0</v>
      </c>
      <c r="AJ10" s="88">
        <f t="shared" si="21"/>
        <v>0</v>
      </c>
      <c r="AK10" s="88">
        <f t="shared" si="21"/>
        <v>0</v>
      </c>
      <c r="AL10" s="88">
        <f t="shared" si="21"/>
        <v>0</v>
      </c>
      <c r="AM10" s="88">
        <f t="shared" si="21"/>
        <v>0</v>
      </c>
      <c r="AN10" s="88">
        <f t="shared" si="21"/>
        <v>0</v>
      </c>
      <c r="AO10" s="88">
        <f t="shared" si="21"/>
        <v>0</v>
      </c>
      <c r="AP10" s="88">
        <f t="shared" si="21"/>
        <v>0</v>
      </c>
      <c r="AQ10" s="88">
        <f t="shared" si="21"/>
        <v>0</v>
      </c>
      <c r="AR10" s="88">
        <f t="shared" si="21"/>
        <v>0</v>
      </c>
      <c r="AS10" s="88">
        <f t="shared" si="21"/>
        <v>0</v>
      </c>
      <c r="AT10" s="88">
        <f t="shared" si="21"/>
        <v>0</v>
      </c>
      <c r="AU10" s="88">
        <f t="shared" si="21"/>
        <v>0</v>
      </c>
      <c r="AV10" s="88">
        <f t="shared" si="21"/>
        <v>0</v>
      </c>
      <c r="AW10" s="88">
        <f t="shared" si="21"/>
        <v>0</v>
      </c>
      <c r="AX10" s="88">
        <f t="shared" si="21"/>
        <v>0</v>
      </c>
      <c r="AY10" s="88">
        <f t="shared" si="21"/>
        <v>0</v>
      </c>
      <c r="AZ10" s="88">
        <f t="shared" si="21"/>
        <v>0</v>
      </c>
      <c r="BA10" s="88">
        <f t="shared" si="21"/>
        <v>0</v>
      </c>
      <c r="BB10" s="88">
        <f t="shared" si="21"/>
        <v>0</v>
      </c>
      <c r="BC10" s="88">
        <f t="shared" si="21"/>
        <v>0</v>
      </c>
      <c r="BD10" s="88">
        <f t="shared" si="21"/>
        <v>0</v>
      </c>
      <c r="BE10" s="88">
        <f t="shared" si="21"/>
        <v>0</v>
      </c>
      <c r="BF10" s="88">
        <f t="shared" si="21"/>
        <v>0</v>
      </c>
      <c r="BG10" s="88">
        <f t="shared" si="21"/>
        <v>0</v>
      </c>
      <c r="BH10" s="88">
        <f t="shared" si="21"/>
        <v>0</v>
      </c>
      <c r="BI10" s="88">
        <f t="shared" si="21"/>
        <v>0</v>
      </c>
      <c r="BJ10" s="88">
        <f t="shared" si="21"/>
        <v>0</v>
      </c>
      <c r="BK10" s="88">
        <f t="shared" si="21"/>
        <v>0</v>
      </c>
      <c r="BL10" s="88">
        <f t="shared" si="21"/>
        <v>0</v>
      </c>
      <c r="BM10" s="88">
        <f t="shared" si="21"/>
        <v>0</v>
      </c>
      <c r="BN10" s="88">
        <f t="shared" si="21"/>
        <v>0</v>
      </c>
      <c r="BO10" s="88">
        <f t="shared" si="21"/>
        <v>0</v>
      </c>
      <c r="BP10" s="88">
        <f t="shared" si="21"/>
        <v>0</v>
      </c>
      <c r="BQ10" s="88">
        <f t="shared" si="21"/>
        <v>0</v>
      </c>
      <c r="BR10" s="88">
        <f t="shared" si="21"/>
        <v>0</v>
      </c>
      <c r="BS10" s="88">
        <f t="shared" ref="BS10:BX10" si="22">BR10</f>
        <v>0</v>
      </c>
      <c r="BT10" s="88">
        <f t="shared" si="22"/>
        <v>0</v>
      </c>
      <c r="BU10" s="88">
        <f t="shared" si="22"/>
        <v>0</v>
      </c>
      <c r="BV10" s="88">
        <f t="shared" si="22"/>
        <v>0</v>
      </c>
      <c r="BW10" s="88">
        <f t="shared" si="22"/>
        <v>0</v>
      </c>
      <c r="BX10" s="88">
        <f t="shared" si="22"/>
        <v>0</v>
      </c>
      <c r="BY10" s="88">
        <f t="shared" ref="BY10" si="23">BX10</f>
        <v>0</v>
      </c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</row>
    <row r="11" spans="1:101" s="3" customFormat="1" ht="10.5" x14ac:dyDescent="0.25">
      <c r="A11" s="145" t="str">
        <f t="shared" si="20"/>
        <v>3-1</v>
      </c>
      <c r="B11" s="79" t="s">
        <v>73</v>
      </c>
      <c r="C11" s="79" t="s">
        <v>78</v>
      </c>
      <c r="D11" s="80" t="s">
        <v>103</v>
      </c>
      <c r="E11" s="86" t="s">
        <v>46</v>
      </c>
      <c r="F11" s="88"/>
      <c r="G11" s="88">
        <f t="shared" ref="G11:BR11" si="24">F11</f>
        <v>0</v>
      </c>
      <c r="H11" s="88">
        <f t="shared" si="24"/>
        <v>0</v>
      </c>
      <c r="I11" s="88">
        <f t="shared" si="24"/>
        <v>0</v>
      </c>
      <c r="J11" s="88">
        <f t="shared" si="24"/>
        <v>0</v>
      </c>
      <c r="K11" s="88">
        <f t="shared" si="24"/>
        <v>0</v>
      </c>
      <c r="L11" s="88">
        <f t="shared" si="24"/>
        <v>0</v>
      </c>
      <c r="M11" s="88">
        <f t="shared" si="24"/>
        <v>0</v>
      </c>
      <c r="N11" s="88">
        <f t="shared" si="24"/>
        <v>0</v>
      </c>
      <c r="O11" s="88">
        <f t="shared" si="24"/>
        <v>0</v>
      </c>
      <c r="P11" s="88">
        <f t="shared" si="24"/>
        <v>0</v>
      </c>
      <c r="Q11" s="88">
        <f t="shared" si="24"/>
        <v>0</v>
      </c>
      <c r="R11" s="88">
        <f t="shared" si="24"/>
        <v>0</v>
      </c>
      <c r="S11" s="88">
        <f t="shared" si="24"/>
        <v>0</v>
      </c>
      <c r="T11" s="88">
        <f t="shared" si="24"/>
        <v>0</v>
      </c>
      <c r="U11" s="88">
        <f t="shared" si="24"/>
        <v>0</v>
      </c>
      <c r="V11" s="88">
        <f t="shared" si="24"/>
        <v>0</v>
      </c>
      <c r="W11" s="88">
        <f t="shared" si="24"/>
        <v>0</v>
      </c>
      <c r="X11" s="88">
        <f t="shared" si="24"/>
        <v>0</v>
      </c>
      <c r="Y11" s="88">
        <f t="shared" si="24"/>
        <v>0</v>
      </c>
      <c r="Z11" s="88">
        <f t="shared" si="24"/>
        <v>0</v>
      </c>
      <c r="AA11" s="88">
        <f t="shared" si="24"/>
        <v>0</v>
      </c>
      <c r="AB11" s="88">
        <f t="shared" si="24"/>
        <v>0</v>
      </c>
      <c r="AC11" s="88">
        <f t="shared" si="24"/>
        <v>0</v>
      </c>
      <c r="AD11" s="88">
        <f t="shared" si="24"/>
        <v>0</v>
      </c>
      <c r="AE11" s="88">
        <f t="shared" si="24"/>
        <v>0</v>
      </c>
      <c r="AF11" s="88">
        <f t="shared" si="24"/>
        <v>0</v>
      </c>
      <c r="AG11" s="88">
        <f t="shared" si="24"/>
        <v>0</v>
      </c>
      <c r="AH11" s="88">
        <f t="shared" si="24"/>
        <v>0</v>
      </c>
      <c r="AI11" s="88">
        <f t="shared" si="24"/>
        <v>0</v>
      </c>
      <c r="AJ11" s="88">
        <f t="shared" si="24"/>
        <v>0</v>
      </c>
      <c r="AK11" s="88">
        <f t="shared" si="24"/>
        <v>0</v>
      </c>
      <c r="AL11" s="88">
        <f t="shared" si="24"/>
        <v>0</v>
      </c>
      <c r="AM11" s="88">
        <f t="shared" si="24"/>
        <v>0</v>
      </c>
      <c r="AN11" s="88">
        <f t="shared" si="24"/>
        <v>0</v>
      </c>
      <c r="AO11" s="88">
        <f t="shared" si="24"/>
        <v>0</v>
      </c>
      <c r="AP11" s="88">
        <f t="shared" si="24"/>
        <v>0</v>
      </c>
      <c r="AQ11" s="88">
        <f t="shared" si="24"/>
        <v>0</v>
      </c>
      <c r="AR11" s="88">
        <f t="shared" si="24"/>
        <v>0</v>
      </c>
      <c r="AS11" s="88">
        <f t="shared" si="24"/>
        <v>0</v>
      </c>
      <c r="AT11" s="88">
        <f t="shared" si="24"/>
        <v>0</v>
      </c>
      <c r="AU11" s="88">
        <f t="shared" si="24"/>
        <v>0</v>
      </c>
      <c r="AV11" s="88">
        <f t="shared" si="24"/>
        <v>0</v>
      </c>
      <c r="AW11" s="88">
        <f t="shared" si="24"/>
        <v>0</v>
      </c>
      <c r="AX11" s="88">
        <f t="shared" si="24"/>
        <v>0</v>
      </c>
      <c r="AY11" s="88">
        <f t="shared" si="24"/>
        <v>0</v>
      </c>
      <c r="AZ11" s="88">
        <f t="shared" si="24"/>
        <v>0</v>
      </c>
      <c r="BA11" s="88">
        <f t="shared" si="24"/>
        <v>0</v>
      </c>
      <c r="BB11" s="88">
        <f t="shared" si="24"/>
        <v>0</v>
      </c>
      <c r="BC11" s="88">
        <f t="shared" si="24"/>
        <v>0</v>
      </c>
      <c r="BD11" s="88">
        <f t="shared" si="24"/>
        <v>0</v>
      </c>
      <c r="BE11" s="88">
        <f t="shared" si="24"/>
        <v>0</v>
      </c>
      <c r="BF11" s="88">
        <f t="shared" si="24"/>
        <v>0</v>
      </c>
      <c r="BG11" s="88">
        <f t="shared" si="24"/>
        <v>0</v>
      </c>
      <c r="BH11" s="88">
        <f t="shared" si="24"/>
        <v>0</v>
      </c>
      <c r="BI11" s="88">
        <f t="shared" si="24"/>
        <v>0</v>
      </c>
      <c r="BJ11" s="88">
        <f t="shared" si="24"/>
        <v>0</v>
      </c>
      <c r="BK11" s="88">
        <f t="shared" si="24"/>
        <v>0</v>
      </c>
      <c r="BL11" s="88">
        <f t="shared" si="24"/>
        <v>0</v>
      </c>
      <c r="BM11" s="88">
        <f t="shared" si="24"/>
        <v>0</v>
      </c>
      <c r="BN11" s="88">
        <f t="shared" si="24"/>
        <v>0</v>
      </c>
      <c r="BO11" s="88">
        <f t="shared" si="24"/>
        <v>0</v>
      </c>
      <c r="BP11" s="88">
        <f t="shared" si="24"/>
        <v>0</v>
      </c>
      <c r="BQ11" s="88">
        <f t="shared" si="24"/>
        <v>0</v>
      </c>
      <c r="BR11" s="88">
        <f t="shared" si="24"/>
        <v>0</v>
      </c>
      <c r="BS11" s="88">
        <f t="shared" ref="BS11:BX11" si="25">BR11</f>
        <v>0</v>
      </c>
      <c r="BT11" s="88">
        <f t="shared" si="25"/>
        <v>0</v>
      </c>
      <c r="BU11" s="88">
        <f t="shared" si="25"/>
        <v>0</v>
      </c>
      <c r="BV11" s="88">
        <f t="shared" si="25"/>
        <v>0</v>
      </c>
      <c r="BW11" s="88">
        <f t="shared" si="25"/>
        <v>0</v>
      </c>
      <c r="BX11" s="88">
        <f t="shared" si="25"/>
        <v>0</v>
      </c>
      <c r="BY11" s="88">
        <f t="shared" ref="BY11" si="26">BX11</f>
        <v>0</v>
      </c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</row>
    <row r="12" spans="1:101" s="3" customFormat="1" ht="10.5" x14ac:dyDescent="0.25">
      <c r="A12" s="145" t="str">
        <f t="shared" si="20"/>
        <v>4-1</v>
      </c>
      <c r="B12" s="79" t="s">
        <v>74</v>
      </c>
      <c r="C12" s="79" t="s">
        <v>79</v>
      </c>
      <c r="D12" s="80" t="s">
        <v>106</v>
      </c>
      <c r="E12" s="86" t="s">
        <v>46</v>
      </c>
      <c r="F12" s="88"/>
      <c r="G12" s="88">
        <f t="shared" ref="G12:BR12" si="27">F12</f>
        <v>0</v>
      </c>
      <c r="H12" s="88">
        <f t="shared" si="27"/>
        <v>0</v>
      </c>
      <c r="I12" s="88">
        <f t="shared" si="27"/>
        <v>0</v>
      </c>
      <c r="J12" s="88">
        <f t="shared" si="27"/>
        <v>0</v>
      </c>
      <c r="K12" s="88">
        <f t="shared" si="27"/>
        <v>0</v>
      </c>
      <c r="L12" s="88">
        <f t="shared" si="27"/>
        <v>0</v>
      </c>
      <c r="M12" s="88">
        <f t="shared" si="27"/>
        <v>0</v>
      </c>
      <c r="N12" s="88">
        <f t="shared" si="27"/>
        <v>0</v>
      </c>
      <c r="O12" s="88">
        <f t="shared" si="27"/>
        <v>0</v>
      </c>
      <c r="P12" s="88">
        <f t="shared" si="27"/>
        <v>0</v>
      </c>
      <c r="Q12" s="88">
        <f t="shared" si="27"/>
        <v>0</v>
      </c>
      <c r="R12" s="88">
        <f t="shared" si="27"/>
        <v>0</v>
      </c>
      <c r="S12" s="88">
        <f t="shared" si="27"/>
        <v>0</v>
      </c>
      <c r="T12" s="88">
        <f t="shared" si="27"/>
        <v>0</v>
      </c>
      <c r="U12" s="88">
        <f t="shared" si="27"/>
        <v>0</v>
      </c>
      <c r="V12" s="88">
        <f t="shared" si="27"/>
        <v>0</v>
      </c>
      <c r="W12" s="88">
        <f t="shared" si="27"/>
        <v>0</v>
      </c>
      <c r="X12" s="88">
        <f t="shared" si="27"/>
        <v>0</v>
      </c>
      <c r="Y12" s="88">
        <f t="shared" si="27"/>
        <v>0</v>
      </c>
      <c r="Z12" s="88">
        <f t="shared" si="27"/>
        <v>0</v>
      </c>
      <c r="AA12" s="88">
        <f t="shared" si="27"/>
        <v>0</v>
      </c>
      <c r="AB12" s="88">
        <f t="shared" si="27"/>
        <v>0</v>
      </c>
      <c r="AC12" s="88">
        <f t="shared" si="27"/>
        <v>0</v>
      </c>
      <c r="AD12" s="88">
        <f t="shared" si="27"/>
        <v>0</v>
      </c>
      <c r="AE12" s="88">
        <f t="shared" si="27"/>
        <v>0</v>
      </c>
      <c r="AF12" s="88">
        <f t="shared" si="27"/>
        <v>0</v>
      </c>
      <c r="AG12" s="88">
        <f t="shared" si="27"/>
        <v>0</v>
      </c>
      <c r="AH12" s="88">
        <f t="shared" si="27"/>
        <v>0</v>
      </c>
      <c r="AI12" s="88">
        <f t="shared" si="27"/>
        <v>0</v>
      </c>
      <c r="AJ12" s="88">
        <f t="shared" si="27"/>
        <v>0</v>
      </c>
      <c r="AK12" s="88">
        <f t="shared" si="27"/>
        <v>0</v>
      </c>
      <c r="AL12" s="88">
        <f t="shared" si="27"/>
        <v>0</v>
      </c>
      <c r="AM12" s="88">
        <f t="shared" si="27"/>
        <v>0</v>
      </c>
      <c r="AN12" s="88">
        <f t="shared" si="27"/>
        <v>0</v>
      </c>
      <c r="AO12" s="88">
        <f t="shared" si="27"/>
        <v>0</v>
      </c>
      <c r="AP12" s="88">
        <f t="shared" si="27"/>
        <v>0</v>
      </c>
      <c r="AQ12" s="88">
        <f t="shared" si="27"/>
        <v>0</v>
      </c>
      <c r="AR12" s="88">
        <f t="shared" si="27"/>
        <v>0</v>
      </c>
      <c r="AS12" s="88">
        <f t="shared" si="27"/>
        <v>0</v>
      </c>
      <c r="AT12" s="88">
        <f t="shared" si="27"/>
        <v>0</v>
      </c>
      <c r="AU12" s="88">
        <f t="shared" si="27"/>
        <v>0</v>
      </c>
      <c r="AV12" s="88">
        <f t="shared" si="27"/>
        <v>0</v>
      </c>
      <c r="AW12" s="88">
        <f t="shared" si="27"/>
        <v>0</v>
      </c>
      <c r="AX12" s="88">
        <f t="shared" si="27"/>
        <v>0</v>
      </c>
      <c r="AY12" s="88">
        <f t="shared" si="27"/>
        <v>0</v>
      </c>
      <c r="AZ12" s="88">
        <f t="shared" si="27"/>
        <v>0</v>
      </c>
      <c r="BA12" s="88">
        <f t="shared" si="27"/>
        <v>0</v>
      </c>
      <c r="BB12" s="88">
        <f t="shared" si="27"/>
        <v>0</v>
      </c>
      <c r="BC12" s="88">
        <f t="shared" si="27"/>
        <v>0</v>
      </c>
      <c r="BD12" s="88">
        <f t="shared" si="27"/>
        <v>0</v>
      </c>
      <c r="BE12" s="88">
        <f t="shared" si="27"/>
        <v>0</v>
      </c>
      <c r="BF12" s="88">
        <f t="shared" si="27"/>
        <v>0</v>
      </c>
      <c r="BG12" s="88">
        <f t="shared" si="27"/>
        <v>0</v>
      </c>
      <c r="BH12" s="88">
        <f t="shared" si="27"/>
        <v>0</v>
      </c>
      <c r="BI12" s="88">
        <f t="shared" si="27"/>
        <v>0</v>
      </c>
      <c r="BJ12" s="88">
        <f t="shared" si="27"/>
        <v>0</v>
      </c>
      <c r="BK12" s="88">
        <f t="shared" si="27"/>
        <v>0</v>
      </c>
      <c r="BL12" s="88">
        <f t="shared" si="27"/>
        <v>0</v>
      </c>
      <c r="BM12" s="88">
        <f t="shared" si="27"/>
        <v>0</v>
      </c>
      <c r="BN12" s="88">
        <f t="shared" si="27"/>
        <v>0</v>
      </c>
      <c r="BO12" s="88">
        <f t="shared" si="27"/>
        <v>0</v>
      </c>
      <c r="BP12" s="88">
        <f t="shared" si="27"/>
        <v>0</v>
      </c>
      <c r="BQ12" s="88">
        <f t="shared" si="27"/>
        <v>0</v>
      </c>
      <c r="BR12" s="88">
        <f t="shared" si="27"/>
        <v>0</v>
      </c>
      <c r="BS12" s="88">
        <f t="shared" ref="BS12:BX12" si="28">BR12</f>
        <v>0</v>
      </c>
      <c r="BT12" s="88">
        <f t="shared" si="28"/>
        <v>0</v>
      </c>
      <c r="BU12" s="88">
        <f t="shared" si="28"/>
        <v>0</v>
      </c>
      <c r="BV12" s="88">
        <f t="shared" si="28"/>
        <v>0</v>
      </c>
      <c r="BW12" s="88">
        <f t="shared" si="28"/>
        <v>0</v>
      </c>
      <c r="BX12" s="88">
        <f t="shared" si="28"/>
        <v>0</v>
      </c>
      <c r="BY12" s="88">
        <f t="shared" ref="BY12" si="29">BX12</f>
        <v>0</v>
      </c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</row>
    <row r="13" spans="1:101" s="3" customFormat="1" ht="10.5" x14ac:dyDescent="0.25">
      <c r="A13" s="145"/>
      <c r="B13" s="79"/>
      <c r="C13" s="79"/>
      <c r="D13" s="80"/>
      <c r="E13" s="86"/>
      <c r="F13" s="88"/>
      <c r="G13" s="88"/>
      <c r="H13" s="14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14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14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14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</row>
    <row r="14" spans="1:101" s="3" customFormat="1" ht="10.5" x14ac:dyDescent="0.25">
      <c r="A14" s="145"/>
      <c r="B14" s="79"/>
      <c r="C14" s="79"/>
      <c r="D14" s="80"/>
      <c r="E14" s="86"/>
      <c r="F14" s="88"/>
      <c r="G14" s="88"/>
      <c r="H14" s="14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14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14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14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</row>
    <row r="15" spans="1:101" s="3" customFormat="1" ht="10.5" x14ac:dyDescent="0.25">
      <c r="A15" s="145"/>
      <c r="B15" s="79"/>
      <c r="C15" s="79"/>
      <c r="D15" s="80"/>
      <c r="E15" s="86"/>
      <c r="F15" s="88"/>
      <c r="G15" s="88"/>
      <c r="H15" s="14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14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14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14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</row>
    <row r="16" spans="1:101" s="3" customFormat="1" ht="10.5" x14ac:dyDescent="0.25">
      <c r="A16" s="145"/>
      <c r="B16" s="79"/>
      <c r="C16" s="79"/>
      <c r="D16" s="80"/>
      <c r="E16" s="86"/>
      <c r="F16" s="88"/>
      <c r="G16" s="88"/>
      <c r="H16" s="14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14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14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14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</row>
    <row r="17" spans="1:101" s="3" customFormat="1" ht="10.5" x14ac:dyDescent="0.25">
      <c r="A17" s="145"/>
      <c r="B17" s="79"/>
      <c r="C17" s="79"/>
      <c r="D17" s="80"/>
      <c r="E17" s="86"/>
      <c r="F17" s="88"/>
      <c r="G17" s="88"/>
      <c r="H17" s="14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14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4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14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</row>
    <row r="18" spans="1:101" s="3" customFormat="1" ht="10.5" x14ac:dyDescent="0.25">
      <c r="A18" s="145"/>
      <c r="B18" s="79"/>
      <c r="C18" s="79"/>
      <c r="D18" s="80"/>
      <c r="E18" s="86"/>
      <c r="F18" s="88"/>
      <c r="G18" s="88"/>
      <c r="H18" s="14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14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14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14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</row>
    <row r="19" spans="1:101" s="3" customFormat="1" ht="10.5" x14ac:dyDescent="0.25">
      <c r="A19" s="145"/>
      <c r="B19" s="79"/>
      <c r="C19" s="79"/>
      <c r="D19" s="80"/>
      <c r="E19" s="86"/>
      <c r="F19" s="88"/>
      <c r="G19" s="88"/>
      <c r="H19" s="14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14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14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14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</row>
    <row r="20" spans="1:101" s="3" customFormat="1" ht="10.5" x14ac:dyDescent="0.25">
      <c r="A20" s="145"/>
      <c r="B20" s="79"/>
      <c r="C20" s="79"/>
      <c r="D20" s="80"/>
      <c r="E20" s="86"/>
      <c r="F20" s="88"/>
      <c r="G20" s="88"/>
      <c r="H20" s="14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14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14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14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</row>
    <row r="21" spans="1:101" s="3" customFormat="1" ht="10.5" x14ac:dyDescent="0.25">
      <c r="A21" s="145"/>
      <c r="B21" s="79"/>
      <c r="C21" s="79"/>
      <c r="D21" s="80"/>
      <c r="E21" s="86"/>
      <c r="F21" s="88"/>
      <c r="G21" s="88"/>
      <c r="H21" s="14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14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14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14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</row>
    <row r="22" spans="1:101" s="3" customFormat="1" ht="10.5" x14ac:dyDescent="0.25">
      <c r="A22" s="145"/>
      <c r="B22" s="79"/>
      <c r="C22" s="79"/>
      <c r="D22" s="80"/>
      <c r="E22" s="86"/>
      <c r="F22" s="88"/>
      <c r="G22" s="88"/>
      <c r="H22" s="14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14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14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14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</row>
    <row r="23" spans="1:101" s="3" customFormat="1" ht="10.5" x14ac:dyDescent="0.25">
      <c r="A23" s="145"/>
      <c r="B23" s="79"/>
      <c r="C23" s="79"/>
      <c r="D23" s="80"/>
      <c r="E23" s="86"/>
      <c r="F23" s="88"/>
      <c r="G23" s="88"/>
      <c r="H23" s="14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14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14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14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</row>
    <row r="24" spans="1:101" s="3" customFormat="1" ht="10.5" x14ac:dyDescent="0.25">
      <c r="A24" s="145"/>
      <c r="B24" s="79"/>
      <c r="C24" s="79"/>
      <c r="D24" s="80"/>
      <c r="E24" s="86"/>
      <c r="F24" s="88"/>
      <c r="G24" s="88"/>
      <c r="H24" s="14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14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14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14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</row>
    <row r="25" spans="1:101" s="3" customFormat="1" ht="10.5" x14ac:dyDescent="0.25">
      <c r="A25" s="145"/>
      <c r="B25" s="79"/>
      <c r="C25" s="79"/>
      <c r="D25" s="80"/>
      <c r="E25" s="86"/>
      <c r="F25" s="88"/>
      <c r="G25" s="88"/>
      <c r="H25" s="14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14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14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14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</row>
    <row r="26" spans="1:101" s="3" customFormat="1" ht="10.5" x14ac:dyDescent="0.25">
      <c r="A26" s="145"/>
      <c r="B26" s="79"/>
      <c r="C26" s="79"/>
      <c r="D26" s="80"/>
      <c r="E26" s="86"/>
      <c r="F26" s="88"/>
      <c r="G26" s="88"/>
      <c r="H26" s="14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14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14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14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</row>
    <row r="27" spans="1:101" s="3" customFormat="1" ht="10.5" x14ac:dyDescent="0.25">
      <c r="A27" s="145"/>
      <c r="B27" s="79"/>
      <c r="C27" s="79"/>
      <c r="D27" s="80"/>
      <c r="E27" s="86"/>
      <c r="F27" s="88"/>
      <c r="G27" s="88"/>
      <c r="H27" s="14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14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14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14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</row>
    <row r="28" spans="1:101" s="3" customFormat="1" ht="10.5" x14ac:dyDescent="0.25">
      <c r="A28" s="145"/>
      <c r="B28" s="79"/>
      <c r="C28" s="79"/>
      <c r="D28" s="80"/>
      <c r="E28" s="86"/>
      <c r="F28" s="88"/>
      <c r="G28" s="88"/>
      <c r="H28" s="14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14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14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14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</row>
    <row r="29" spans="1:101" s="3" customFormat="1" ht="10.5" x14ac:dyDescent="0.25">
      <c r="A29" s="145"/>
      <c r="B29" s="79"/>
      <c r="C29" s="79"/>
      <c r="D29" s="80"/>
      <c r="E29" s="86"/>
      <c r="F29" s="88"/>
      <c r="G29" s="88"/>
      <c r="H29" s="14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14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14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14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</row>
    <row r="30" spans="1:101" s="3" customFormat="1" ht="10.5" x14ac:dyDescent="0.25">
      <c r="A30" s="145"/>
      <c r="B30" s="79"/>
      <c r="C30" s="79"/>
      <c r="D30" s="80"/>
      <c r="E30" s="86"/>
      <c r="F30" s="88"/>
      <c r="G30" s="88"/>
      <c r="H30" s="14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14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14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14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</row>
    <row r="31" spans="1:101" s="3" customFormat="1" ht="10.5" x14ac:dyDescent="0.25">
      <c r="A31" s="145"/>
      <c r="B31" s="79"/>
      <c r="C31" s="79"/>
      <c r="D31" s="80"/>
      <c r="E31" s="86"/>
      <c r="F31" s="88"/>
      <c r="G31" s="88"/>
      <c r="H31" s="14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14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14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14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</row>
    <row r="32" spans="1:101" s="3" customFormat="1" ht="10.5" x14ac:dyDescent="0.25">
      <c r="A32" s="145" t="str">
        <f t="shared" si="20"/>
        <v/>
      </c>
      <c r="B32" s="79"/>
      <c r="C32" s="79"/>
      <c r="D32" s="80"/>
      <c r="E32" s="86"/>
      <c r="F32" s="88"/>
      <c r="G32" s="88"/>
      <c r="H32" s="14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14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14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14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</row>
    <row r="33" spans="1:101" s="3" customFormat="1" ht="10.5" x14ac:dyDescent="0.25">
      <c r="A33" s="145" t="str">
        <f t="shared" si="20"/>
        <v/>
      </c>
      <c r="B33" s="79"/>
      <c r="C33" s="79"/>
      <c r="D33" s="80"/>
      <c r="E33" s="86"/>
      <c r="F33" s="88"/>
      <c r="G33" s="88"/>
      <c r="H33" s="14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14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14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14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</row>
    <row r="34" spans="1:101" s="3" customFormat="1" ht="10.5" x14ac:dyDescent="0.25">
      <c r="A34" s="145" t="str">
        <f t="shared" si="20"/>
        <v/>
      </c>
      <c r="B34" s="79"/>
      <c r="C34" s="79"/>
      <c r="D34" s="80"/>
      <c r="E34" s="86"/>
      <c r="F34" s="88"/>
      <c r="G34" s="88"/>
      <c r="H34" s="14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14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14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14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</row>
    <row r="35" spans="1:101" s="3" customFormat="1" ht="10.5" x14ac:dyDescent="0.25">
      <c r="A35" s="145" t="str">
        <f t="shared" si="20"/>
        <v/>
      </c>
      <c r="B35" s="79"/>
      <c r="C35" s="79"/>
      <c r="D35" s="80"/>
      <c r="E35" s="86"/>
      <c r="F35" s="88"/>
      <c r="G35" s="88"/>
      <c r="H35" s="14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14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14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14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</row>
    <row r="36" spans="1:101" s="3" customFormat="1" ht="10.5" x14ac:dyDescent="0.25">
      <c r="A36" s="145" t="str">
        <f t="shared" si="20"/>
        <v/>
      </c>
      <c r="B36" s="79"/>
      <c r="C36" s="79"/>
      <c r="D36" s="80"/>
      <c r="E36" s="86"/>
      <c r="F36" s="88"/>
      <c r="G36" s="88"/>
      <c r="H36" s="14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14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14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14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</row>
    <row r="37" spans="1:101" s="3" customFormat="1" ht="10.5" x14ac:dyDescent="0.25">
      <c r="A37" s="145" t="str">
        <f t="shared" si="20"/>
        <v/>
      </c>
      <c r="B37" s="79"/>
      <c r="C37" s="79"/>
      <c r="D37" s="80"/>
      <c r="E37" s="86"/>
      <c r="F37" s="88"/>
      <c r="G37" s="88"/>
      <c r="H37" s="14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14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14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14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</row>
    <row r="38" spans="1:101" s="3" customFormat="1" ht="10.5" x14ac:dyDescent="0.25">
      <c r="A38" s="145" t="str">
        <f t="shared" si="20"/>
        <v/>
      </c>
      <c r="B38" s="79"/>
      <c r="C38" s="79"/>
      <c r="D38" s="80"/>
      <c r="E38" s="86"/>
      <c r="F38" s="88"/>
      <c r="G38" s="88"/>
      <c r="H38" s="14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14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14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14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</row>
    <row r="39" spans="1:101" s="3" customFormat="1" ht="10.5" x14ac:dyDescent="0.25">
      <c r="A39" s="145" t="str">
        <f t="shared" si="20"/>
        <v/>
      </c>
      <c r="B39" s="79"/>
      <c r="C39" s="79"/>
      <c r="D39" s="80"/>
      <c r="E39" s="86"/>
      <c r="F39" s="88"/>
      <c r="G39" s="88"/>
      <c r="H39" s="14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14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14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14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</row>
    <row r="40" spans="1:101" s="3" customFormat="1" ht="10.5" x14ac:dyDescent="0.25">
      <c r="A40" s="145" t="str">
        <f t="shared" si="20"/>
        <v/>
      </c>
      <c r="B40" s="79"/>
      <c r="C40" s="79"/>
      <c r="D40" s="80"/>
      <c r="E40" s="86"/>
      <c r="F40" s="88"/>
      <c r="G40" s="88"/>
      <c r="H40" s="14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14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14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14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</row>
    <row r="41" spans="1:101" s="3" customFormat="1" ht="10.5" x14ac:dyDescent="0.25">
      <c r="A41" s="145" t="str">
        <f t="shared" si="20"/>
        <v/>
      </c>
      <c r="B41" s="79"/>
      <c r="C41" s="79"/>
      <c r="D41" s="80"/>
      <c r="E41" s="86"/>
      <c r="F41" s="88"/>
      <c r="G41" s="88"/>
      <c r="H41" s="14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14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14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14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</row>
    <row r="42" spans="1:101" s="3" customFormat="1" ht="10.5" x14ac:dyDescent="0.25">
      <c r="A42" s="145" t="str">
        <f t="shared" si="20"/>
        <v/>
      </c>
      <c r="B42" s="79"/>
      <c r="C42" s="79"/>
      <c r="D42" s="80"/>
      <c r="E42" s="86"/>
      <c r="F42" s="88"/>
      <c r="G42" s="88"/>
      <c r="H42" s="89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9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14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9"/>
      <c r="BI42" s="88"/>
      <c r="BJ42" s="88"/>
      <c r="BK42" s="88"/>
      <c r="BL42" s="88"/>
      <c r="BM42" s="88"/>
      <c r="BN42" s="89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</row>
    <row r="43" spans="1:101" s="3" customFormat="1" ht="10.5" x14ac:dyDescent="0.25">
      <c r="A43" s="145" t="str">
        <f t="shared" si="20"/>
        <v/>
      </c>
      <c r="B43" s="79"/>
      <c r="C43" s="79"/>
      <c r="D43" s="80"/>
      <c r="E43" s="86"/>
      <c r="F43" s="88"/>
      <c r="G43" s="88"/>
      <c r="H43" s="89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9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14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9"/>
      <c r="BI43" s="88"/>
      <c r="BJ43" s="88"/>
      <c r="BK43" s="88"/>
      <c r="BL43" s="88"/>
      <c r="BM43" s="88"/>
      <c r="BN43" s="89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</row>
    <row r="44" spans="1:101" s="3" customFormat="1" ht="10.5" x14ac:dyDescent="0.25">
      <c r="A44" s="145" t="str">
        <f t="shared" si="20"/>
        <v/>
      </c>
      <c r="B44" s="79"/>
      <c r="C44" s="79"/>
      <c r="D44" s="80"/>
      <c r="E44" s="86"/>
      <c r="F44" s="88"/>
      <c r="G44" s="88"/>
      <c r="H44" s="89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9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14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9"/>
      <c r="BI44" s="88"/>
      <c r="BJ44" s="88"/>
      <c r="BK44" s="88"/>
      <c r="BL44" s="88"/>
      <c r="BM44" s="88"/>
      <c r="BN44" s="89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</row>
    <row r="45" spans="1:101" s="3" customFormat="1" ht="10.5" x14ac:dyDescent="0.25">
      <c r="A45" s="145" t="str">
        <f t="shared" si="20"/>
        <v/>
      </c>
      <c r="B45" s="79"/>
      <c r="C45" s="79"/>
      <c r="D45" s="80"/>
      <c r="E45" s="86"/>
      <c r="F45" s="88"/>
      <c r="G45" s="88"/>
      <c r="H45" s="89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9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14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9"/>
      <c r="BI45" s="88"/>
      <c r="BJ45" s="88"/>
      <c r="BK45" s="88"/>
      <c r="BL45" s="88"/>
      <c r="BM45" s="88"/>
      <c r="BN45" s="89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</row>
    <row r="46" spans="1:101" s="3" customFormat="1" ht="10.5" x14ac:dyDescent="0.25">
      <c r="A46" s="145" t="str">
        <f t="shared" si="20"/>
        <v/>
      </c>
      <c r="B46" s="79"/>
      <c r="C46" s="79"/>
      <c r="D46" s="80"/>
      <c r="E46" s="86"/>
      <c r="F46" s="88"/>
      <c r="G46" s="88"/>
      <c r="H46" s="89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9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9"/>
      <c r="BI46" s="88"/>
      <c r="BJ46" s="88"/>
      <c r="BK46" s="88"/>
      <c r="BL46" s="88"/>
      <c r="BM46" s="88"/>
      <c r="BN46" s="89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</row>
    <row r="47" spans="1:101" s="3" customFormat="1" ht="10.5" x14ac:dyDescent="0.25">
      <c r="A47" s="145" t="str">
        <f t="shared" si="20"/>
        <v/>
      </c>
      <c r="B47" s="79"/>
      <c r="C47" s="79"/>
      <c r="D47" s="80"/>
      <c r="E47" s="86"/>
      <c r="F47" s="88"/>
      <c r="G47" s="88"/>
      <c r="H47" s="89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9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9"/>
      <c r="BI47" s="88"/>
      <c r="BJ47" s="88"/>
      <c r="BK47" s="88"/>
      <c r="BL47" s="88"/>
      <c r="BM47" s="88"/>
      <c r="BN47" s="89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</row>
    <row r="48" spans="1:101" s="3" customFormat="1" ht="10.5" x14ac:dyDescent="0.25">
      <c r="A48" s="145" t="str">
        <f t="shared" si="20"/>
        <v/>
      </c>
      <c r="B48" s="79"/>
      <c r="C48" s="79"/>
      <c r="D48" s="80"/>
      <c r="E48" s="86"/>
      <c r="F48" s="88"/>
      <c r="G48" s="88"/>
      <c r="H48" s="89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9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9"/>
      <c r="BI48" s="88"/>
      <c r="BJ48" s="88"/>
      <c r="BK48" s="88"/>
      <c r="BL48" s="88"/>
      <c r="BM48" s="88"/>
      <c r="BN48" s="89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</row>
    <row r="49" spans="1:101" s="3" customFormat="1" ht="10.5" x14ac:dyDescent="0.25">
      <c r="A49" s="145" t="str">
        <f t="shared" si="20"/>
        <v/>
      </c>
      <c r="B49" s="79"/>
      <c r="C49" s="79"/>
      <c r="D49" s="80"/>
      <c r="E49" s="86"/>
      <c r="F49" s="88"/>
      <c r="G49" s="88"/>
      <c r="H49" s="89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9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9"/>
      <c r="BI49" s="88"/>
      <c r="BJ49" s="88"/>
      <c r="BK49" s="88"/>
      <c r="BL49" s="88"/>
      <c r="BM49" s="88"/>
      <c r="BN49" s="89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</row>
    <row r="50" spans="1:101" s="3" customFormat="1" ht="10.5" x14ac:dyDescent="0.25">
      <c r="A50" s="145" t="str">
        <f t="shared" si="20"/>
        <v/>
      </c>
      <c r="B50" s="79"/>
      <c r="C50" s="79"/>
      <c r="D50" s="80"/>
      <c r="E50" s="86"/>
      <c r="F50" s="88"/>
      <c r="G50" s="88"/>
      <c r="H50" s="89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9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9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9"/>
      <c r="BI50" s="88"/>
      <c r="BJ50" s="88"/>
      <c r="BK50" s="88"/>
      <c r="BL50" s="88"/>
      <c r="BM50" s="88"/>
      <c r="BN50" s="89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</row>
    <row r="51" spans="1:101" s="3" customFormat="1" ht="10.5" x14ac:dyDescent="0.25">
      <c r="A51" s="145" t="str">
        <f t="shared" si="20"/>
        <v/>
      </c>
      <c r="B51" s="79"/>
      <c r="C51" s="79"/>
      <c r="D51" s="80"/>
      <c r="E51" s="86"/>
      <c r="F51" s="88"/>
      <c r="G51" s="88"/>
      <c r="H51" s="89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9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9"/>
      <c r="BI51" s="88"/>
      <c r="BJ51" s="88"/>
      <c r="BK51" s="88"/>
      <c r="BL51" s="88"/>
      <c r="BM51" s="88"/>
      <c r="BN51" s="89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</row>
    <row r="52" spans="1:101" s="3" customFormat="1" ht="10.5" x14ac:dyDescent="0.25">
      <c r="A52" s="145" t="str">
        <f t="shared" si="20"/>
        <v/>
      </c>
      <c r="B52" s="79"/>
      <c r="C52" s="79"/>
      <c r="D52" s="80"/>
      <c r="E52" s="86"/>
      <c r="F52" s="88"/>
      <c r="G52" s="88"/>
      <c r="H52" s="89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9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9"/>
      <c r="BI52" s="88"/>
      <c r="BJ52" s="88"/>
      <c r="BK52" s="88"/>
      <c r="BL52" s="88"/>
      <c r="BM52" s="88"/>
      <c r="BN52" s="89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</row>
    <row r="53" spans="1:101" s="3" customFormat="1" ht="10.5" x14ac:dyDescent="0.25">
      <c r="A53" s="145" t="str">
        <f t="shared" si="20"/>
        <v/>
      </c>
      <c r="B53" s="79"/>
      <c r="C53" s="79"/>
      <c r="D53" s="80"/>
      <c r="E53" s="86"/>
      <c r="F53" s="88"/>
      <c r="G53" s="88"/>
      <c r="H53" s="89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9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9"/>
      <c r="BI53" s="88"/>
      <c r="BJ53" s="88"/>
      <c r="BK53" s="88"/>
      <c r="BL53" s="88"/>
      <c r="BM53" s="88"/>
      <c r="BN53" s="89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</row>
    <row r="54" spans="1:101" s="3" customFormat="1" ht="10.5" x14ac:dyDescent="0.25">
      <c r="A54" s="145" t="str">
        <f t="shared" si="20"/>
        <v/>
      </c>
      <c r="B54" s="79"/>
      <c r="C54" s="79"/>
      <c r="D54" s="80"/>
      <c r="E54" s="86"/>
      <c r="F54" s="88"/>
      <c r="G54" s="88"/>
      <c r="H54" s="89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9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9"/>
      <c r="BI54" s="88"/>
      <c r="BJ54" s="88"/>
      <c r="BK54" s="88"/>
      <c r="BL54" s="88"/>
      <c r="BM54" s="88"/>
      <c r="BN54" s="89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</row>
    <row r="55" spans="1:101" s="3" customFormat="1" ht="10.5" x14ac:dyDescent="0.25">
      <c r="A55" s="145" t="str">
        <f t="shared" si="20"/>
        <v/>
      </c>
      <c r="B55" s="79"/>
      <c r="C55" s="79"/>
      <c r="D55" s="80"/>
      <c r="E55" s="86"/>
      <c r="F55" s="88"/>
      <c r="G55" s="88"/>
      <c r="H55" s="89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9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9"/>
      <c r="BI55" s="88"/>
      <c r="BJ55" s="88"/>
      <c r="BK55" s="88"/>
      <c r="BL55" s="88"/>
      <c r="BM55" s="88"/>
      <c r="BN55" s="89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</row>
    <row r="56" spans="1:101" s="3" customFormat="1" ht="10.5" x14ac:dyDescent="0.25">
      <c r="A56" s="145" t="str">
        <f t="shared" si="20"/>
        <v/>
      </c>
      <c r="B56" s="79"/>
      <c r="C56" s="79"/>
      <c r="D56" s="80"/>
      <c r="E56" s="86"/>
      <c r="F56" s="88"/>
      <c r="G56" s="88"/>
      <c r="H56" s="89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9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9"/>
      <c r="BI56" s="88"/>
      <c r="BJ56" s="88"/>
      <c r="BK56" s="88"/>
      <c r="BL56" s="88"/>
      <c r="BM56" s="88"/>
      <c r="BN56" s="89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</row>
    <row r="57" spans="1:101" s="3" customFormat="1" ht="10.5" x14ac:dyDescent="0.25">
      <c r="A57" s="145" t="str">
        <f t="shared" si="20"/>
        <v/>
      </c>
      <c r="B57" s="79"/>
      <c r="C57" s="79"/>
      <c r="D57" s="80"/>
      <c r="E57" s="86"/>
      <c r="F57" s="88"/>
      <c r="G57" s="88"/>
      <c r="H57" s="89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9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9"/>
      <c r="BI57" s="88"/>
      <c r="BJ57" s="88"/>
      <c r="BK57" s="88"/>
      <c r="BL57" s="88"/>
      <c r="BM57" s="88"/>
      <c r="BN57" s="89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</row>
    <row r="58" spans="1:101" s="3" customFormat="1" ht="10.5" x14ac:dyDescent="0.25">
      <c r="A58" s="145" t="str">
        <f t="shared" si="20"/>
        <v/>
      </c>
      <c r="B58" s="79"/>
      <c r="C58" s="79"/>
      <c r="D58" s="80"/>
      <c r="E58" s="86"/>
      <c r="F58" s="88"/>
      <c r="G58" s="88"/>
      <c r="H58" s="89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9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9"/>
      <c r="BI58" s="88"/>
      <c r="BJ58" s="88"/>
      <c r="BK58" s="88"/>
      <c r="BL58" s="88"/>
      <c r="BM58" s="88"/>
      <c r="BN58" s="89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</row>
    <row r="59" spans="1:101" s="3" customFormat="1" ht="10.5" x14ac:dyDescent="0.25">
      <c r="A59" s="145" t="str">
        <f t="shared" si="20"/>
        <v/>
      </c>
      <c r="B59" s="79"/>
      <c r="C59" s="79"/>
      <c r="D59" s="80"/>
      <c r="E59" s="86"/>
      <c r="F59" s="88"/>
      <c r="G59" s="88"/>
      <c r="H59" s="89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9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9"/>
      <c r="BI59" s="88"/>
      <c r="BJ59" s="88"/>
      <c r="BK59" s="88"/>
      <c r="BL59" s="88"/>
      <c r="BM59" s="88"/>
      <c r="BN59" s="89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</row>
    <row r="60" spans="1:101" s="3" customFormat="1" ht="10.5" x14ac:dyDescent="0.25">
      <c r="A60" s="145" t="str">
        <f t="shared" si="20"/>
        <v/>
      </c>
      <c r="B60" s="79"/>
      <c r="C60" s="79"/>
      <c r="D60" s="80"/>
      <c r="E60" s="86"/>
      <c r="F60" s="88"/>
      <c r="G60" s="88"/>
      <c r="H60" s="89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9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9"/>
      <c r="BI60" s="88"/>
      <c r="BJ60" s="88"/>
      <c r="BK60" s="88"/>
      <c r="BL60" s="88"/>
      <c r="BM60" s="88"/>
      <c r="BN60" s="89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</row>
    <row r="61" spans="1:101" s="3" customFormat="1" ht="10.5" x14ac:dyDescent="0.25">
      <c r="A61" s="145" t="str">
        <f t="shared" si="20"/>
        <v/>
      </c>
      <c r="B61" s="79"/>
      <c r="C61" s="79"/>
      <c r="D61" s="80"/>
      <c r="E61" s="86"/>
      <c r="F61" s="88"/>
      <c r="G61" s="88"/>
      <c r="H61" s="89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9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9"/>
      <c r="BI61" s="88"/>
      <c r="BJ61" s="88"/>
      <c r="BK61" s="88"/>
      <c r="BL61" s="88"/>
      <c r="BM61" s="88"/>
      <c r="BN61" s="89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</row>
    <row r="62" spans="1:101" s="3" customFormat="1" ht="10.5" x14ac:dyDescent="0.25">
      <c r="A62" s="145" t="str">
        <f t="shared" si="20"/>
        <v/>
      </c>
      <c r="B62" s="79"/>
      <c r="C62" s="79"/>
      <c r="D62" s="80"/>
      <c r="E62" s="86"/>
      <c r="F62" s="88"/>
      <c r="G62" s="88"/>
      <c r="H62" s="89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9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9"/>
      <c r="BI62" s="88"/>
      <c r="BJ62" s="88"/>
      <c r="BK62" s="88"/>
      <c r="BL62" s="88"/>
      <c r="BM62" s="88"/>
      <c r="BN62" s="89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</row>
    <row r="63" spans="1:101" s="3" customFormat="1" ht="10.5" x14ac:dyDescent="0.25">
      <c r="A63" s="145" t="str">
        <f t="shared" si="20"/>
        <v/>
      </c>
      <c r="B63" s="79"/>
      <c r="C63" s="79"/>
      <c r="D63" s="80"/>
      <c r="E63" s="86"/>
      <c r="F63" s="88"/>
      <c r="G63" s="88"/>
      <c r="H63" s="89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9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9"/>
      <c r="BI63" s="88"/>
      <c r="BJ63" s="88"/>
      <c r="BK63" s="88"/>
      <c r="BL63" s="88"/>
      <c r="BM63" s="88"/>
      <c r="BN63" s="89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</row>
    <row r="64" spans="1:101" s="3" customFormat="1" ht="10.5" x14ac:dyDescent="0.25">
      <c r="A64" s="145" t="str">
        <f t="shared" si="20"/>
        <v/>
      </c>
      <c r="B64" s="79"/>
      <c r="C64" s="79"/>
      <c r="D64" s="80"/>
      <c r="E64" s="86"/>
      <c r="F64" s="88"/>
      <c r="G64" s="88"/>
      <c r="H64" s="89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9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9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9"/>
      <c r="BI64" s="88"/>
      <c r="BJ64" s="88"/>
      <c r="BK64" s="88"/>
      <c r="BL64" s="88"/>
      <c r="BM64" s="88"/>
      <c r="BN64" s="89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</row>
    <row r="65" spans="1:101" s="3" customFormat="1" ht="10.5" x14ac:dyDescent="0.25">
      <c r="A65" s="145" t="str">
        <f t="shared" si="20"/>
        <v/>
      </c>
      <c r="B65" s="79"/>
      <c r="C65" s="79"/>
      <c r="D65" s="80"/>
      <c r="E65" s="86"/>
      <c r="F65" s="88"/>
      <c r="G65" s="88"/>
      <c r="H65" s="89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9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9"/>
      <c r="BI65" s="88"/>
      <c r="BJ65" s="88"/>
      <c r="BK65" s="88"/>
      <c r="BL65" s="88"/>
      <c r="BM65" s="88"/>
      <c r="BN65" s="89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</row>
    <row r="66" spans="1:101" s="3" customFormat="1" ht="10.5" x14ac:dyDescent="0.25">
      <c r="A66" s="145" t="str">
        <f t="shared" si="20"/>
        <v/>
      </c>
      <c r="B66" s="79"/>
      <c r="C66" s="79"/>
      <c r="D66" s="80"/>
      <c r="E66" s="86"/>
      <c r="F66" s="88"/>
      <c r="G66" s="88"/>
      <c r="H66" s="89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9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9"/>
      <c r="BI66" s="88"/>
      <c r="BJ66" s="88"/>
      <c r="BK66" s="88"/>
      <c r="BL66" s="88"/>
      <c r="BM66" s="88"/>
      <c r="BN66" s="89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</row>
    <row r="67" spans="1:101" s="3" customFormat="1" ht="10.5" x14ac:dyDescent="0.25">
      <c r="A67" s="145" t="str">
        <f t="shared" si="20"/>
        <v/>
      </c>
      <c r="B67" s="79"/>
      <c r="C67" s="79"/>
      <c r="D67" s="80"/>
      <c r="E67" s="86"/>
      <c r="F67" s="88"/>
      <c r="G67" s="88"/>
      <c r="H67" s="89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9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9"/>
      <c r="BI67" s="88"/>
      <c r="BJ67" s="88"/>
      <c r="BK67" s="88"/>
      <c r="BL67" s="88"/>
      <c r="BM67" s="88"/>
      <c r="BN67" s="89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</row>
    <row r="68" spans="1:101" s="3" customFormat="1" ht="10.5" x14ac:dyDescent="0.25">
      <c r="A68" s="145" t="str">
        <f t="shared" si="20"/>
        <v/>
      </c>
      <c r="B68" s="79"/>
      <c r="C68" s="79"/>
      <c r="D68" s="80"/>
      <c r="E68" s="86"/>
      <c r="F68" s="88"/>
      <c r="G68" s="88"/>
      <c r="H68" s="89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9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9"/>
      <c r="BI68" s="88"/>
      <c r="BJ68" s="88"/>
      <c r="BK68" s="88"/>
      <c r="BL68" s="88"/>
      <c r="BM68" s="88"/>
      <c r="BN68" s="89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</row>
    <row r="69" spans="1:101" s="3" customFormat="1" ht="10.5" x14ac:dyDescent="0.25">
      <c r="A69" s="145" t="str">
        <f t="shared" si="20"/>
        <v/>
      </c>
      <c r="B69" s="79"/>
      <c r="C69" s="79"/>
      <c r="D69" s="80"/>
      <c r="E69" s="86"/>
      <c r="F69" s="88"/>
      <c r="G69" s="88"/>
      <c r="H69" s="89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9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9"/>
      <c r="BI69" s="88"/>
      <c r="BJ69" s="88"/>
      <c r="BK69" s="88"/>
      <c r="BL69" s="88"/>
      <c r="BM69" s="88"/>
      <c r="BN69" s="89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</row>
    <row r="70" spans="1:101" s="3" customFormat="1" ht="10.5" x14ac:dyDescent="0.25">
      <c r="A70" s="145" t="str">
        <f t="shared" si="20"/>
        <v/>
      </c>
      <c r="B70" s="79"/>
      <c r="C70" s="79"/>
      <c r="D70" s="80"/>
      <c r="E70" s="86"/>
      <c r="F70" s="88"/>
      <c r="G70" s="88"/>
      <c r="H70" s="89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9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9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9"/>
      <c r="BI70" s="88"/>
      <c r="BJ70" s="88"/>
      <c r="BK70" s="88"/>
      <c r="BL70" s="88"/>
      <c r="BM70" s="88"/>
      <c r="BN70" s="89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</row>
    <row r="71" spans="1:101" x14ac:dyDescent="0.25">
      <c r="A71" s="145" t="str">
        <f t="shared" si="20"/>
        <v/>
      </c>
      <c r="B71" s="79"/>
      <c r="C71" s="79"/>
      <c r="D71" s="80"/>
      <c r="E71" s="86"/>
      <c r="F71" s="88"/>
      <c r="G71" s="88"/>
      <c r="H71" s="89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9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9"/>
      <c r="BI71" s="88"/>
      <c r="BJ71" s="88"/>
      <c r="BK71" s="88"/>
      <c r="BL71" s="88"/>
      <c r="BM71" s="88"/>
      <c r="BN71" s="89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</row>
    <row r="72" spans="1:101" x14ac:dyDescent="0.25">
      <c r="A72" s="145" t="str">
        <f t="shared" si="20"/>
        <v/>
      </c>
      <c r="B72" s="79"/>
      <c r="C72" s="79"/>
      <c r="D72" s="80"/>
      <c r="E72" s="86"/>
      <c r="F72" s="88"/>
      <c r="G72" s="88"/>
      <c r="H72" s="89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9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9"/>
      <c r="BI72" s="88"/>
      <c r="BJ72" s="88"/>
      <c r="BK72" s="88"/>
      <c r="BL72" s="88"/>
      <c r="BM72" s="88"/>
      <c r="BN72" s="89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</row>
    <row r="73" spans="1:101" x14ac:dyDescent="0.25">
      <c r="A73" s="145" t="str">
        <f t="shared" si="20"/>
        <v/>
      </c>
      <c r="B73" s="79"/>
      <c r="C73" s="79"/>
      <c r="D73" s="80"/>
      <c r="E73" s="86"/>
      <c r="F73" s="88"/>
      <c r="G73" s="88"/>
      <c r="H73" s="89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9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9"/>
      <c r="BI73" s="88"/>
      <c r="BJ73" s="88"/>
      <c r="BK73" s="88"/>
      <c r="BL73" s="88"/>
      <c r="BM73" s="88"/>
      <c r="BN73" s="89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</row>
    <row r="74" spans="1:101" x14ac:dyDescent="0.25">
      <c r="A74" s="145" t="str">
        <f t="shared" ref="A74:A108" si="30">IF(D74="","",D74)</f>
        <v/>
      </c>
      <c r="B74" s="79"/>
      <c r="C74" s="79"/>
      <c r="D74" s="80"/>
      <c r="E74" s="86"/>
      <c r="F74" s="88"/>
      <c r="G74" s="88"/>
      <c r="H74" s="89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9"/>
      <c r="BI74" s="88"/>
      <c r="BJ74" s="88"/>
      <c r="BK74" s="88"/>
      <c r="BL74" s="88"/>
      <c r="BM74" s="88"/>
      <c r="BN74" s="89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</row>
    <row r="75" spans="1:101" x14ac:dyDescent="0.25">
      <c r="A75" s="145" t="str">
        <f t="shared" si="30"/>
        <v/>
      </c>
      <c r="B75" s="79"/>
      <c r="C75" s="79"/>
      <c r="D75" s="80"/>
      <c r="E75" s="86"/>
      <c r="F75" s="88"/>
      <c r="G75" s="88"/>
      <c r="H75" s="89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9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9"/>
      <c r="BI75" s="88"/>
      <c r="BJ75" s="88"/>
      <c r="BK75" s="88"/>
      <c r="BL75" s="88"/>
      <c r="BM75" s="88"/>
      <c r="BN75" s="89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</row>
    <row r="76" spans="1:101" x14ac:dyDescent="0.25">
      <c r="A76" s="145" t="str">
        <f t="shared" si="30"/>
        <v/>
      </c>
      <c r="B76" s="79"/>
      <c r="C76" s="79"/>
      <c r="D76" s="80"/>
      <c r="E76" s="86"/>
      <c r="F76" s="88"/>
      <c r="G76" s="88"/>
      <c r="H76" s="89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9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9"/>
      <c r="BI76" s="88"/>
      <c r="BJ76" s="88"/>
      <c r="BK76" s="88"/>
      <c r="BL76" s="88"/>
      <c r="BM76" s="88"/>
      <c r="BN76" s="89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</row>
    <row r="77" spans="1:101" x14ac:dyDescent="0.25">
      <c r="A77" s="145" t="str">
        <f t="shared" si="30"/>
        <v/>
      </c>
      <c r="B77" s="79"/>
      <c r="C77" s="79"/>
      <c r="D77" s="80"/>
      <c r="E77" s="86"/>
      <c r="F77" s="88"/>
      <c r="G77" s="88"/>
      <c r="H77" s="89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9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9"/>
      <c r="BI77" s="88"/>
      <c r="BJ77" s="88"/>
      <c r="BK77" s="88"/>
      <c r="BL77" s="88"/>
      <c r="BM77" s="88"/>
      <c r="BN77" s="89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</row>
    <row r="78" spans="1:101" x14ac:dyDescent="0.25">
      <c r="A78" s="145" t="str">
        <f t="shared" si="30"/>
        <v/>
      </c>
      <c r="B78" s="79"/>
      <c r="C78" s="79"/>
      <c r="D78" s="80"/>
      <c r="E78" s="86"/>
      <c r="F78" s="88"/>
      <c r="G78" s="88"/>
      <c r="H78" s="89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9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9"/>
      <c r="BI78" s="88"/>
      <c r="BJ78" s="88"/>
      <c r="BK78" s="88"/>
      <c r="BL78" s="88"/>
      <c r="BM78" s="88"/>
      <c r="BN78" s="89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</row>
    <row r="79" spans="1:101" x14ac:dyDescent="0.25">
      <c r="A79" s="145" t="str">
        <f t="shared" si="30"/>
        <v/>
      </c>
      <c r="B79" s="79"/>
      <c r="C79" s="79"/>
      <c r="D79" s="80"/>
      <c r="E79" s="86"/>
      <c r="F79" s="88"/>
      <c r="G79" s="88"/>
      <c r="H79" s="89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9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9"/>
      <c r="BI79" s="88"/>
      <c r="BJ79" s="88"/>
      <c r="BK79" s="88"/>
      <c r="BL79" s="88"/>
      <c r="BM79" s="88"/>
      <c r="BN79" s="89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</row>
    <row r="80" spans="1:101" x14ac:dyDescent="0.25">
      <c r="A80" s="145" t="str">
        <f t="shared" si="30"/>
        <v/>
      </c>
      <c r="B80" s="79"/>
      <c r="C80" s="79"/>
      <c r="D80" s="80"/>
      <c r="E80" s="86"/>
      <c r="F80" s="88"/>
      <c r="G80" s="88"/>
      <c r="H80" s="89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9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9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9"/>
      <c r="BI80" s="88"/>
      <c r="BJ80" s="88"/>
      <c r="BK80" s="88"/>
      <c r="BL80" s="88"/>
      <c r="BM80" s="88"/>
      <c r="BN80" s="89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</row>
    <row r="81" spans="1:101" x14ac:dyDescent="0.25">
      <c r="A81" s="145" t="str">
        <f t="shared" si="30"/>
        <v/>
      </c>
      <c r="B81" s="79"/>
      <c r="C81" s="79"/>
      <c r="D81" s="80"/>
      <c r="E81" s="86"/>
      <c r="F81" s="88"/>
      <c r="G81" s="88"/>
      <c r="H81" s="89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9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9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9"/>
      <c r="BI81" s="88"/>
      <c r="BJ81" s="88"/>
      <c r="BK81" s="88"/>
      <c r="BL81" s="88"/>
      <c r="BM81" s="88"/>
      <c r="BN81" s="89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</row>
    <row r="82" spans="1:101" x14ac:dyDescent="0.25">
      <c r="A82" s="145" t="str">
        <f t="shared" si="30"/>
        <v/>
      </c>
      <c r="B82" s="79"/>
      <c r="C82" s="79"/>
      <c r="D82" s="80"/>
      <c r="E82" s="86"/>
      <c r="F82" s="88"/>
      <c r="G82" s="88"/>
      <c r="H82" s="89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9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9"/>
      <c r="BI82" s="88"/>
      <c r="BJ82" s="88"/>
      <c r="BK82" s="88"/>
      <c r="BL82" s="88"/>
      <c r="BM82" s="88"/>
      <c r="BN82" s="89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</row>
    <row r="83" spans="1:101" x14ac:dyDescent="0.25">
      <c r="A83" s="145" t="str">
        <f t="shared" si="30"/>
        <v/>
      </c>
      <c r="B83" s="79"/>
      <c r="C83" s="79"/>
      <c r="D83" s="80"/>
      <c r="E83" s="86"/>
      <c r="F83" s="88"/>
      <c r="G83" s="88"/>
      <c r="H83" s="89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9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9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9"/>
      <c r="BI83" s="88"/>
      <c r="BJ83" s="88"/>
      <c r="BK83" s="88"/>
      <c r="BL83" s="88"/>
      <c r="BM83" s="88"/>
      <c r="BN83" s="89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</row>
    <row r="84" spans="1:101" x14ac:dyDescent="0.25">
      <c r="A84" s="145" t="str">
        <f t="shared" si="30"/>
        <v/>
      </c>
      <c r="B84" s="79"/>
      <c r="C84" s="79"/>
      <c r="D84" s="80"/>
      <c r="E84" s="86"/>
      <c r="F84" s="88"/>
      <c r="G84" s="88"/>
      <c r="H84" s="89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9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9"/>
      <c r="BI84" s="88"/>
      <c r="BJ84" s="88"/>
      <c r="BK84" s="88"/>
      <c r="BL84" s="88"/>
      <c r="BM84" s="88"/>
      <c r="BN84" s="89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</row>
    <row r="85" spans="1:101" x14ac:dyDescent="0.25">
      <c r="A85" s="145" t="str">
        <f t="shared" si="30"/>
        <v/>
      </c>
      <c r="B85" s="79"/>
      <c r="C85" s="79"/>
      <c r="D85" s="80"/>
      <c r="E85" s="86"/>
      <c r="F85" s="88"/>
      <c r="G85" s="88"/>
      <c r="H85" s="89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9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9"/>
      <c r="BI85" s="88"/>
      <c r="BJ85" s="88"/>
      <c r="BK85" s="88"/>
      <c r="BL85" s="88"/>
      <c r="BM85" s="88"/>
      <c r="BN85" s="89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</row>
    <row r="86" spans="1:101" x14ac:dyDescent="0.25">
      <c r="A86" s="145" t="str">
        <f t="shared" si="30"/>
        <v/>
      </c>
      <c r="B86" s="79"/>
      <c r="C86" s="79"/>
      <c r="D86" s="80"/>
      <c r="E86" s="86"/>
      <c r="F86" s="88"/>
      <c r="G86" s="88"/>
      <c r="H86" s="89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9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9"/>
      <c r="BI86" s="88"/>
      <c r="BJ86" s="88"/>
      <c r="BK86" s="88"/>
      <c r="BL86" s="88"/>
      <c r="BM86" s="88"/>
      <c r="BN86" s="89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</row>
    <row r="87" spans="1:101" x14ac:dyDescent="0.25">
      <c r="A87" s="145" t="str">
        <f t="shared" si="30"/>
        <v/>
      </c>
      <c r="B87" s="79"/>
      <c r="C87" s="79"/>
      <c r="D87" s="80"/>
      <c r="E87" s="86"/>
      <c r="F87" s="88"/>
      <c r="G87" s="88"/>
      <c r="H87" s="89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9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9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9"/>
      <c r="BI87" s="88"/>
      <c r="BJ87" s="88"/>
      <c r="BK87" s="88"/>
      <c r="BL87" s="88"/>
      <c r="BM87" s="88"/>
      <c r="BN87" s="89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</row>
    <row r="88" spans="1:101" x14ac:dyDescent="0.25">
      <c r="A88" s="145" t="str">
        <f t="shared" si="30"/>
        <v/>
      </c>
      <c r="B88" s="79"/>
      <c r="C88" s="79"/>
      <c r="D88" s="80"/>
      <c r="E88" s="86"/>
      <c r="F88" s="88"/>
      <c r="G88" s="88"/>
      <c r="H88" s="89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9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9"/>
      <c r="BI88" s="88"/>
      <c r="BJ88" s="88"/>
      <c r="BK88" s="88"/>
      <c r="BL88" s="88"/>
      <c r="BM88" s="88"/>
      <c r="BN88" s="89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</row>
    <row r="89" spans="1:101" x14ac:dyDescent="0.25">
      <c r="A89" s="145" t="str">
        <f t="shared" si="30"/>
        <v/>
      </c>
      <c r="B89" s="79"/>
      <c r="C89" s="79"/>
      <c r="D89" s="80"/>
      <c r="E89" s="86"/>
      <c r="F89" s="88"/>
      <c r="G89" s="88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9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9"/>
      <c r="BI89" s="88"/>
      <c r="BJ89" s="88"/>
      <c r="BK89" s="88"/>
      <c r="BL89" s="88"/>
      <c r="BM89" s="88"/>
      <c r="BN89" s="89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</row>
    <row r="90" spans="1:101" x14ac:dyDescent="0.25">
      <c r="A90" s="145" t="str">
        <f t="shared" si="30"/>
        <v/>
      </c>
      <c r="B90" s="79"/>
      <c r="C90" s="79"/>
      <c r="D90" s="80"/>
      <c r="E90" s="86"/>
      <c r="F90" s="88"/>
      <c r="G90" s="88"/>
      <c r="H90" s="89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9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9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9"/>
      <c r="BI90" s="88"/>
      <c r="BJ90" s="88"/>
      <c r="BK90" s="88"/>
      <c r="BL90" s="88"/>
      <c r="BM90" s="88"/>
      <c r="BN90" s="89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</row>
    <row r="91" spans="1:101" x14ac:dyDescent="0.25">
      <c r="A91" s="145" t="str">
        <f t="shared" si="30"/>
        <v/>
      </c>
      <c r="B91" s="79"/>
      <c r="C91" s="79"/>
      <c r="D91" s="80"/>
      <c r="E91" s="86"/>
      <c r="F91" s="88"/>
      <c r="G91" s="88"/>
      <c r="H91" s="89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9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9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9"/>
      <c r="BI91" s="88"/>
      <c r="BJ91" s="88"/>
      <c r="BK91" s="88"/>
      <c r="BL91" s="88"/>
      <c r="BM91" s="88"/>
      <c r="BN91" s="89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</row>
    <row r="92" spans="1:101" x14ac:dyDescent="0.25">
      <c r="A92" s="145" t="str">
        <f t="shared" si="30"/>
        <v/>
      </c>
      <c r="B92" s="79"/>
      <c r="C92" s="79"/>
      <c r="D92" s="80"/>
      <c r="E92" s="86"/>
      <c r="F92" s="88"/>
      <c r="G92" s="88"/>
      <c r="H92" s="89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9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9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9"/>
      <c r="BI92" s="88"/>
      <c r="BJ92" s="88"/>
      <c r="BK92" s="88"/>
      <c r="BL92" s="88"/>
      <c r="BM92" s="88"/>
      <c r="BN92" s="89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</row>
    <row r="93" spans="1:101" x14ac:dyDescent="0.25">
      <c r="A93" s="145" t="str">
        <f t="shared" si="30"/>
        <v/>
      </c>
      <c r="B93" s="79"/>
      <c r="C93" s="79"/>
      <c r="D93" s="80"/>
      <c r="E93" s="86"/>
      <c r="F93" s="88"/>
      <c r="G93" s="88"/>
      <c r="H93" s="89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9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9"/>
      <c r="BI93" s="88"/>
      <c r="BJ93" s="88"/>
      <c r="BK93" s="88"/>
      <c r="BL93" s="88"/>
      <c r="BM93" s="88"/>
      <c r="BN93" s="89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</row>
    <row r="94" spans="1:101" x14ac:dyDescent="0.25">
      <c r="A94" s="145" t="str">
        <f t="shared" si="30"/>
        <v/>
      </c>
      <c r="B94" s="79"/>
      <c r="C94" s="79"/>
      <c r="D94" s="80"/>
      <c r="E94" s="86"/>
      <c r="F94" s="88"/>
      <c r="G94" s="88"/>
      <c r="H94" s="89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9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9"/>
      <c r="BI94" s="88"/>
      <c r="BJ94" s="88"/>
      <c r="BK94" s="88"/>
      <c r="BL94" s="88"/>
      <c r="BM94" s="88"/>
      <c r="BN94" s="89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</row>
    <row r="95" spans="1:101" x14ac:dyDescent="0.25">
      <c r="A95" s="145" t="str">
        <f t="shared" si="30"/>
        <v/>
      </c>
      <c r="B95" s="79"/>
      <c r="C95" s="79"/>
      <c r="D95" s="80"/>
      <c r="E95" s="86"/>
      <c r="F95" s="88"/>
      <c r="G95" s="88"/>
      <c r="H95" s="89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9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9"/>
      <c r="BI95" s="88"/>
      <c r="BJ95" s="88"/>
      <c r="BK95" s="88"/>
      <c r="BL95" s="88"/>
      <c r="BM95" s="88"/>
      <c r="BN95" s="89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</row>
    <row r="96" spans="1:101" x14ac:dyDescent="0.25">
      <c r="A96" s="145" t="str">
        <f t="shared" si="30"/>
        <v/>
      </c>
      <c r="B96" s="79"/>
      <c r="C96" s="79"/>
      <c r="D96" s="80"/>
      <c r="E96" s="86"/>
      <c r="F96" s="88"/>
      <c r="G96" s="88"/>
      <c r="H96" s="89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9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9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9"/>
      <c r="BI96" s="88"/>
      <c r="BJ96" s="88"/>
      <c r="BK96" s="88"/>
      <c r="BL96" s="88"/>
      <c r="BM96" s="88"/>
      <c r="BN96" s="89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</row>
    <row r="97" spans="1:101" x14ac:dyDescent="0.25">
      <c r="A97" s="145" t="str">
        <f t="shared" si="30"/>
        <v/>
      </c>
      <c r="B97" s="79"/>
      <c r="C97" s="79"/>
      <c r="D97" s="80"/>
      <c r="E97" s="86"/>
      <c r="F97" s="88"/>
      <c r="G97" s="88"/>
      <c r="H97" s="89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9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9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9"/>
      <c r="BI97" s="88"/>
      <c r="BJ97" s="88"/>
      <c r="BK97" s="88"/>
      <c r="BL97" s="88"/>
      <c r="BM97" s="88"/>
      <c r="BN97" s="89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</row>
    <row r="98" spans="1:101" x14ac:dyDescent="0.25">
      <c r="A98" s="145" t="str">
        <f t="shared" si="30"/>
        <v/>
      </c>
      <c r="B98" s="79"/>
      <c r="C98" s="79"/>
      <c r="D98" s="80"/>
      <c r="E98" s="86"/>
      <c r="F98" s="88"/>
      <c r="G98" s="88"/>
      <c r="H98" s="89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9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9"/>
      <c r="BI98" s="88"/>
      <c r="BJ98" s="88"/>
      <c r="BK98" s="88"/>
      <c r="BL98" s="88"/>
      <c r="BM98" s="88"/>
      <c r="BN98" s="89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</row>
    <row r="99" spans="1:101" x14ac:dyDescent="0.25">
      <c r="A99" s="145" t="str">
        <f t="shared" si="30"/>
        <v/>
      </c>
      <c r="B99" s="79"/>
      <c r="C99" s="79"/>
      <c r="D99" s="80"/>
      <c r="E99" s="86"/>
      <c r="F99" s="88"/>
      <c r="G99" s="88"/>
      <c r="H99" s="89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9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9"/>
      <c r="BI99" s="88"/>
      <c r="BJ99" s="88"/>
      <c r="BK99" s="88"/>
      <c r="BL99" s="88"/>
      <c r="BM99" s="88"/>
      <c r="BN99" s="89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</row>
    <row r="100" spans="1:101" x14ac:dyDescent="0.25">
      <c r="A100" s="145" t="str">
        <f t="shared" si="30"/>
        <v/>
      </c>
      <c r="B100" s="79"/>
      <c r="C100" s="79"/>
      <c r="D100" s="80"/>
      <c r="E100" s="86"/>
      <c r="F100" s="88"/>
      <c r="G100" s="88"/>
      <c r="H100" s="89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9"/>
      <c r="BI100" s="88"/>
      <c r="BJ100" s="88"/>
      <c r="BK100" s="88"/>
      <c r="BL100" s="88"/>
      <c r="BM100" s="88"/>
      <c r="BN100" s="89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</row>
    <row r="101" spans="1:101" x14ac:dyDescent="0.25">
      <c r="A101" s="145" t="str">
        <f t="shared" si="30"/>
        <v/>
      </c>
      <c r="B101" s="79"/>
      <c r="C101" s="79"/>
      <c r="D101" s="80"/>
      <c r="E101" s="86"/>
      <c r="F101" s="88"/>
      <c r="G101" s="88"/>
      <c r="H101" s="89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9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9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9"/>
      <c r="BI101" s="88"/>
      <c r="BJ101" s="88"/>
      <c r="BK101" s="88"/>
      <c r="BL101" s="88"/>
      <c r="BM101" s="88"/>
      <c r="BN101" s="89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</row>
    <row r="102" spans="1:101" x14ac:dyDescent="0.25">
      <c r="A102" s="145" t="str">
        <f t="shared" si="30"/>
        <v/>
      </c>
      <c r="B102" s="79"/>
      <c r="C102" s="79"/>
      <c r="D102" s="80"/>
      <c r="E102" s="86"/>
      <c r="F102" s="88"/>
      <c r="G102" s="88"/>
      <c r="H102" s="89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9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9"/>
      <c r="BI102" s="88"/>
      <c r="BJ102" s="88"/>
      <c r="BK102" s="88"/>
      <c r="BL102" s="88"/>
      <c r="BM102" s="88"/>
      <c r="BN102" s="89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</row>
    <row r="103" spans="1:101" x14ac:dyDescent="0.25">
      <c r="A103" s="145" t="str">
        <f t="shared" si="30"/>
        <v/>
      </c>
      <c r="B103" s="79"/>
      <c r="C103" s="79"/>
      <c r="D103" s="80"/>
      <c r="E103" s="86"/>
      <c r="F103" s="88"/>
      <c r="G103" s="88"/>
      <c r="H103" s="89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9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9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9"/>
      <c r="BI103" s="88"/>
      <c r="BJ103" s="88"/>
      <c r="BK103" s="88"/>
      <c r="BL103" s="88"/>
      <c r="BM103" s="88"/>
      <c r="BN103" s="89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</row>
    <row r="104" spans="1:101" x14ac:dyDescent="0.25">
      <c r="A104" s="145" t="str">
        <f t="shared" si="30"/>
        <v/>
      </c>
      <c r="B104" s="79"/>
      <c r="C104" s="79"/>
      <c r="D104" s="80"/>
      <c r="E104" s="86"/>
      <c r="F104" s="88"/>
      <c r="G104" s="88"/>
      <c r="H104" s="89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9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9"/>
      <c r="BI104" s="88"/>
      <c r="BJ104" s="88"/>
      <c r="BK104" s="88"/>
      <c r="BL104" s="88"/>
      <c r="BM104" s="88"/>
      <c r="BN104" s="89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</row>
    <row r="105" spans="1:101" x14ac:dyDescent="0.25">
      <c r="A105" s="145" t="str">
        <f t="shared" si="30"/>
        <v/>
      </c>
      <c r="B105" s="79"/>
      <c r="C105" s="79"/>
      <c r="D105" s="80"/>
      <c r="E105" s="86"/>
      <c r="F105" s="88"/>
      <c r="G105" s="88"/>
      <c r="H105" s="89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9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9"/>
      <c r="BI105" s="88"/>
      <c r="BJ105" s="88"/>
      <c r="BK105" s="88"/>
      <c r="BL105" s="88"/>
      <c r="BM105" s="88"/>
      <c r="BN105" s="89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</row>
    <row r="106" spans="1:101" x14ac:dyDescent="0.25">
      <c r="A106" s="145" t="str">
        <f t="shared" si="30"/>
        <v/>
      </c>
      <c r="B106" s="79"/>
      <c r="C106" s="79"/>
      <c r="D106" s="80"/>
      <c r="E106" s="86"/>
      <c r="F106" s="88"/>
      <c r="G106" s="88"/>
      <c r="H106" s="89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9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9"/>
      <c r="BI106" s="88"/>
      <c r="BJ106" s="88"/>
      <c r="BK106" s="88"/>
      <c r="BL106" s="88"/>
      <c r="BM106" s="88"/>
      <c r="BN106" s="89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</row>
    <row r="107" spans="1:101" x14ac:dyDescent="0.25">
      <c r="A107" s="145" t="str">
        <f t="shared" si="30"/>
        <v/>
      </c>
      <c r="B107" s="79"/>
      <c r="C107" s="79"/>
      <c r="D107" s="80"/>
      <c r="E107" s="86"/>
      <c r="F107" s="88"/>
      <c r="G107" s="88"/>
      <c r="H107" s="89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9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9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9"/>
      <c r="BI107" s="88"/>
      <c r="BJ107" s="88"/>
      <c r="BK107" s="88"/>
      <c r="BL107" s="88"/>
      <c r="BM107" s="88"/>
      <c r="BN107" s="89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</row>
    <row r="108" spans="1:101" x14ac:dyDescent="0.25">
      <c r="A108" s="145" t="str">
        <f t="shared" si="30"/>
        <v/>
      </c>
      <c r="B108" s="79"/>
      <c r="C108" s="79"/>
      <c r="D108" s="80"/>
      <c r="E108" s="86"/>
      <c r="F108" s="88"/>
      <c r="G108" s="88"/>
      <c r="H108" s="89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9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9"/>
      <c r="BI108" s="88"/>
      <c r="BJ108" s="88"/>
      <c r="BK108" s="88"/>
      <c r="BL108" s="88"/>
      <c r="BM108" s="88"/>
      <c r="BN108" s="89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</row>
  </sheetData>
  <mergeCells count="13">
    <mergeCell ref="CL5:CW5"/>
    <mergeCell ref="R5:AC5"/>
    <mergeCell ref="AD5:AO5"/>
    <mergeCell ref="F5:Q5"/>
    <mergeCell ref="B5:B8"/>
    <mergeCell ref="C5:C8"/>
    <mergeCell ref="D5:D8"/>
    <mergeCell ref="E5:E8"/>
    <mergeCell ref="A5:A8"/>
    <mergeCell ref="AP5:BA5"/>
    <mergeCell ref="BB5:BM5"/>
    <mergeCell ref="BN5:BY5"/>
    <mergeCell ref="BZ5:CK5"/>
  </mergeCells>
  <phoneticPr fontId="21" type="noConversion"/>
  <dataValidations count="1">
    <dataValidation type="list" allowBlank="1" showInputMessage="1" showErrorMessage="1" sqref="E9:E108" xr:uid="{2E68C16F-D81A-465C-AE68-52F6BE374063}">
      <formula1>"Mois, Année"</formula1>
    </dataValidation>
  </dataValidations>
  <pageMargins left="0.2" right="0.17013888888888901" top="0.179861111111111" bottom="0.25972222222222202" header="0.17013888888888901" footer="0.51180555555555496"/>
  <pageSetup paperSize="9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21A8-58FF-4EEA-9486-0F268882C558}">
  <sheetPr>
    <tabColor theme="0" tint="-0.499984740745262"/>
  </sheetPr>
  <dimension ref="A1:CW108"/>
  <sheetViews>
    <sheetView zoomScale="85" zoomScaleNormal="85" workbookViewId="0">
      <pane xSplit="5" ySplit="8" topLeftCell="F9" activePane="bottomRight" state="frozen"/>
      <selection activeCell="D2" sqref="D2"/>
      <selection pane="topRight" activeCell="D2" sqref="D2"/>
      <selection pane="bottomLeft" activeCell="D2" sqref="D2"/>
      <selection pane="bottomRight" activeCell="D23" sqref="D23"/>
    </sheetView>
  </sheetViews>
  <sheetFormatPr baseColWidth="10" defaultColWidth="9.1796875" defaultRowHeight="12.5" outlineLevelRow="1" outlineLevelCol="1" x14ac:dyDescent="0.25"/>
  <cols>
    <col min="1" max="1" width="0" style="4" hidden="1" customWidth="1" outlineLevel="1"/>
    <col min="2" max="2" width="20.7265625" style="78" customWidth="1" collapsed="1"/>
    <col min="3" max="3" width="9.7265625" style="78" customWidth="1"/>
    <col min="4" max="4" width="19.54296875" style="78" customWidth="1"/>
    <col min="5" max="5" width="8.54296875" style="87" customWidth="1"/>
    <col min="6" max="32" width="5.6328125" style="90" customWidth="1"/>
    <col min="33" max="40" width="5.6328125" style="91" customWidth="1"/>
    <col min="41" max="41" width="5.6328125" style="92" customWidth="1"/>
    <col min="42" max="44" width="5.6328125" style="90" customWidth="1"/>
    <col min="45" max="52" width="5.6328125" style="91" customWidth="1"/>
    <col min="53" max="53" width="5.6328125" style="92" customWidth="1"/>
    <col min="54" max="56" width="5.6328125" style="90" customWidth="1"/>
    <col min="57" max="64" width="5.6328125" style="91" customWidth="1"/>
    <col min="65" max="65" width="5.6328125" style="92" customWidth="1"/>
    <col min="66" max="68" width="5.6328125" style="90" customWidth="1"/>
    <col min="69" max="76" width="5.6328125" style="91" customWidth="1"/>
    <col min="77" max="77" width="5.6328125" style="92" customWidth="1"/>
    <col min="78" max="80" width="5.6328125" style="90" customWidth="1"/>
    <col min="81" max="88" width="5.6328125" style="91" customWidth="1"/>
    <col min="89" max="89" width="5.6328125" style="92" customWidth="1"/>
    <col min="90" max="92" width="5.6328125" style="90" customWidth="1"/>
    <col min="93" max="100" width="5.6328125" style="91" customWidth="1"/>
    <col min="101" max="101" width="5.6328125" style="92" customWidth="1"/>
    <col min="102" max="16384" width="9.1796875" style="4"/>
  </cols>
  <sheetData>
    <row r="1" spans="1:101" s="72" customFormat="1" ht="22" customHeight="1" thickTop="1" thickBot="1" x14ac:dyDescent="0.25">
      <c r="B1" s="74" t="s">
        <v>35</v>
      </c>
      <c r="C1" s="75"/>
      <c r="D1" s="73" t="s">
        <v>243</v>
      </c>
      <c r="E1" s="8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1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1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1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1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1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1"/>
    </row>
    <row r="2" spans="1:101" s="2" customFormat="1" ht="11" thickTop="1" x14ac:dyDescent="0.25">
      <c r="B2" s="76"/>
      <c r="C2" s="76"/>
      <c r="D2" s="76"/>
      <c r="E2" s="84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 ht="14.5" x14ac:dyDescent="0.25">
      <c r="B3" s="168" t="s">
        <v>112</v>
      </c>
      <c r="C3" s="76"/>
      <c r="D3" s="77"/>
      <c r="E3" s="85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9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9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9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9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9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9"/>
    </row>
    <row r="4" spans="1:101" x14ac:dyDescent="0.25">
      <c r="B4" s="76"/>
      <c r="C4" s="76"/>
      <c r="D4" s="77"/>
      <c r="E4" s="85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9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9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9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9"/>
    </row>
    <row r="5" spans="1:101" s="93" customFormat="1" ht="14.5" customHeight="1" x14ac:dyDescent="0.35">
      <c r="A5" s="176" t="str">
        <f>D5</f>
        <v>Echelon</v>
      </c>
      <c r="B5" s="176" t="s">
        <v>37</v>
      </c>
      <c r="C5" s="176" t="s">
        <v>36</v>
      </c>
      <c r="D5" s="176" t="s">
        <v>80</v>
      </c>
      <c r="E5" s="176" t="s">
        <v>45</v>
      </c>
      <c r="F5" s="177">
        <v>2018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>
        <v>2019</v>
      </c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>
        <v>2020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>
        <v>2021</v>
      </c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>
        <v>2022</v>
      </c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>
        <v>2023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>
        <v>2024</v>
      </c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>
        <v>2025</v>
      </c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</row>
    <row r="6" spans="1:101" s="2" customFormat="1" ht="20" hidden="1" customHeight="1" outlineLevel="1" x14ac:dyDescent="0.2">
      <c r="A6" s="176"/>
      <c r="B6" s="176"/>
      <c r="C6" s="176"/>
      <c r="D6" s="176"/>
      <c r="E6" s="176"/>
      <c r="F6" s="81" t="s">
        <v>38</v>
      </c>
      <c r="G6" s="81" t="s">
        <v>39</v>
      </c>
      <c r="H6" s="81" t="s">
        <v>2</v>
      </c>
      <c r="I6" s="81" t="s">
        <v>3</v>
      </c>
      <c r="J6" s="81" t="s">
        <v>4</v>
      </c>
      <c r="K6" s="81" t="s">
        <v>5</v>
      </c>
      <c r="L6" s="81" t="s">
        <v>40</v>
      </c>
      <c r="M6" s="81" t="s">
        <v>7</v>
      </c>
      <c r="N6" s="81" t="s">
        <v>41</v>
      </c>
      <c r="O6" s="81" t="s">
        <v>42</v>
      </c>
      <c r="P6" s="81" t="s">
        <v>43</v>
      </c>
      <c r="Q6" s="81" t="s">
        <v>44</v>
      </c>
      <c r="R6" s="81" t="s">
        <v>38</v>
      </c>
      <c r="S6" s="81" t="s">
        <v>39</v>
      </c>
      <c r="T6" s="81" t="s">
        <v>2</v>
      </c>
      <c r="U6" s="81" t="s">
        <v>3</v>
      </c>
      <c r="V6" s="81" t="s">
        <v>4</v>
      </c>
      <c r="W6" s="81" t="s">
        <v>5</v>
      </c>
      <c r="X6" s="81" t="s">
        <v>40</v>
      </c>
      <c r="Y6" s="81" t="s">
        <v>7</v>
      </c>
      <c r="Z6" s="81" t="s">
        <v>41</v>
      </c>
      <c r="AA6" s="81" t="s">
        <v>42</v>
      </c>
      <c r="AB6" s="81" t="s">
        <v>43</v>
      </c>
      <c r="AC6" s="81" t="s">
        <v>44</v>
      </c>
      <c r="AD6" s="81" t="str">
        <f>R6</f>
        <v>Janv.</v>
      </c>
      <c r="AE6" s="81" t="str">
        <f t="shared" ref="AE6:AO6" si="0">S6</f>
        <v>Fév.</v>
      </c>
      <c r="AF6" s="81" t="str">
        <f t="shared" si="0"/>
        <v>Mars</v>
      </c>
      <c r="AG6" s="81" t="str">
        <f t="shared" si="0"/>
        <v>Avril</v>
      </c>
      <c r="AH6" s="81" t="str">
        <f t="shared" si="0"/>
        <v>Mai</v>
      </c>
      <c r="AI6" s="81" t="str">
        <f t="shared" si="0"/>
        <v>Juin</v>
      </c>
      <c r="AJ6" s="81" t="str">
        <f t="shared" si="0"/>
        <v>Juil.</v>
      </c>
      <c r="AK6" s="81" t="str">
        <f t="shared" si="0"/>
        <v>Août</v>
      </c>
      <c r="AL6" s="81" t="str">
        <f t="shared" si="0"/>
        <v>Sept.</v>
      </c>
      <c r="AM6" s="81" t="str">
        <f t="shared" si="0"/>
        <v>Oct.</v>
      </c>
      <c r="AN6" s="81" t="str">
        <f t="shared" si="0"/>
        <v>Nov.</v>
      </c>
      <c r="AO6" s="81" t="str">
        <f t="shared" si="0"/>
        <v>Déc.</v>
      </c>
      <c r="AP6" s="81" t="str">
        <f>AD6</f>
        <v>Janv.</v>
      </c>
      <c r="AQ6" s="81" t="str">
        <f t="shared" ref="AQ6:BA6" si="1">AE6</f>
        <v>Fév.</v>
      </c>
      <c r="AR6" s="81" t="str">
        <f t="shared" si="1"/>
        <v>Mars</v>
      </c>
      <c r="AS6" s="81" t="str">
        <f t="shared" si="1"/>
        <v>Avril</v>
      </c>
      <c r="AT6" s="81" t="str">
        <f t="shared" si="1"/>
        <v>Mai</v>
      </c>
      <c r="AU6" s="81" t="str">
        <f t="shared" si="1"/>
        <v>Juin</v>
      </c>
      <c r="AV6" s="81" t="str">
        <f t="shared" si="1"/>
        <v>Juil.</v>
      </c>
      <c r="AW6" s="81" t="str">
        <f t="shared" si="1"/>
        <v>Août</v>
      </c>
      <c r="AX6" s="81" t="str">
        <f t="shared" si="1"/>
        <v>Sept.</v>
      </c>
      <c r="AY6" s="81" t="str">
        <f t="shared" si="1"/>
        <v>Oct.</v>
      </c>
      <c r="AZ6" s="81" t="str">
        <f t="shared" si="1"/>
        <v>Nov.</v>
      </c>
      <c r="BA6" s="81" t="str">
        <f t="shared" si="1"/>
        <v>Déc.</v>
      </c>
      <c r="BB6" s="81" t="str">
        <f>AP6</f>
        <v>Janv.</v>
      </c>
      <c r="BC6" s="81" t="str">
        <f t="shared" ref="BC6:BM6" si="2">AQ6</f>
        <v>Fév.</v>
      </c>
      <c r="BD6" s="81" t="str">
        <f t="shared" si="2"/>
        <v>Mars</v>
      </c>
      <c r="BE6" s="81" t="str">
        <f t="shared" si="2"/>
        <v>Avril</v>
      </c>
      <c r="BF6" s="81" t="str">
        <f t="shared" si="2"/>
        <v>Mai</v>
      </c>
      <c r="BG6" s="81" t="str">
        <f t="shared" si="2"/>
        <v>Juin</v>
      </c>
      <c r="BH6" s="81" t="str">
        <f t="shared" si="2"/>
        <v>Juil.</v>
      </c>
      <c r="BI6" s="81" t="str">
        <f t="shared" si="2"/>
        <v>Août</v>
      </c>
      <c r="BJ6" s="81" t="str">
        <f t="shared" si="2"/>
        <v>Sept.</v>
      </c>
      <c r="BK6" s="81" t="str">
        <f t="shared" si="2"/>
        <v>Oct.</v>
      </c>
      <c r="BL6" s="81" t="str">
        <f t="shared" si="2"/>
        <v>Nov.</v>
      </c>
      <c r="BM6" s="81" t="str">
        <f t="shared" si="2"/>
        <v>Déc.</v>
      </c>
      <c r="BN6" s="81" t="str">
        <f>BB6</f>
        <v>Janv.</v>
      </c>
      <c r="BO6" s="81" t="str">
        <f t="shared" ref="BO6:BY6" si="3">BC6</f>
        <v>Fév.</v>
      </c>
      <c r="BP6" s="81" t="str">
        <f t="shared" si="3"/>
        <v>Mars</v>
      </c>
      <c r="BQ6" s="81" t="str">
        <f t="shared" si="3"/>
        <v>Avril</v>
      </c>
      <c r="BR6" s="81" t="str">
        <f t="shared" si="3"/>
        <v>Mai</v>
      </c>
      <c r="BS6" s="81" t="str">
        <f t="shared" si="3"/>
        <v>Juin</v>
      </c>
      <c r="BT6" s="81" t="str">
        <f t="shared" si="3"/>
        <v>Juil.</v>
      </c>
      <c r="BU6" s="81" t="str">
        <f t="shared" si="3"/>
        <v>Août</v>
      </c>
      <c r="BV6" s="81" t="str">
        <f t="shared" si="3"/>
        <v>Sept.</v>
      </c>
      <c r="BW6" s="81" t="str">
        <f t="shared" si="3"/>
        <v>Oct.</v>
      </c>
      <c r="BX6" s="81" t="str">
        <f t="shared" si="3"/>
        <v>Nov.</v>
      </c>
      <c r="BY6" s="81" t="str">
        <f t="shared" si="3"/>
        <v>Déc.</v>
      </c>
      <c r="BZ6" s="81" t="str">
        <f>BN6</f>
        <v>Janv.</v>
      </c>
      <c r="CA6" s="81" t="str">
        <f t="shared" ref="CA6:CK6" si="4">BO6</f>
        <v>Fév.</v>
      </c>
      <c r="CB6" s="81" t="str">
        <f t="shared" si="4"/>
        <v>Mars</v>
      </c>
      <c r="CC6" s="81" t="str">
        <f t="shared" si="4"/>
        <v>Avril</v>
      </c>
      <c r="CD6" s="81" t="str">
        <f t="shared" si="4"/>
        <v>Mai</v>
      </c>
      <c r="CE6" s="81" t="str">
        <f t="shared" si="4"/>
        <v>Juin</v>
      </c>
      <c r="CF6" s="81" t="str">
        <f t="shared" si="4"/>
        <v>Juil.</v>
      </c>
      <c r="CG6" s="81" t="str">
        <f t="shared" si="4"/>
        <v>Août</v>
      </c>
      <c r="CH6" s="81" t="str">
        <f t="shared" si="4"/>
        <v>Sept.</v>
      </c>
      <c r="CI6" s="81" t="str">
        <f t="shared" si="4"/>
        <v>Oct.</v>
      </c>
      <c r="CJ6" s="81" t="str">
        <f t="shared" si="4"/>
        <v>Nov.</v>
      </c>
      <c r="CK6" s="81" t="str">
        <f t="shared" si="4"/>
        <v>Déc.</v>
      </c>
      <c r="CL6" s="81" t="str">
        <f>BZ6</f>
        <v>Janv.</v>
      </c>
      <c r="CM6" s="81" t="str">
        <f t="shared" ref="CM6:CW6" si="5">CA6</f>
        <v>Fév.</v>
      </c>
      <c r="CN6" s="81" t="str">
        <f t="shared" si="5"/>
        <v>Mars</v>
      </c>
      <c r="CO6" s="81" t="str">
        <f t="shared" si="5"/>
        <v>Avril</v>
      </c>
      <c r="CP6" s="81" t="str">
        <f t="shared" si="5"/>
        <v>Mai</v>
      </c>
      <c r="CQ6" s="81" t="str">
        <f t="shared" si="5"/>
        <v>Juin</v>
      </c>
      <c r="CR6" s="81" t="str">
        <f t="shared" si="5"/>
        <v>Juil.</v>
      </c>
      <c r="CS6" s="81" t="str">
        <f t="shared" si="5"/>
        <v>Août</v>
      </c>
      <c r="CT6" s="81" t="str">
        <f t="shared" si="5"/>
        <v>Sept.</v>
      </c>
      <c r="CU6" s="81" t="str">
        <f t="shared" si="5"/>
        <v>Oct.</v>
      </c>
      <c r="CV6" s="81" t="str">
        <f t="shared" si="5"/>
        <v>Nov.</v>
      </c>
      <c r="CW6" s="81" t="str">
        <f t="shared" si="5"/>
        <v>Déc.</v>
      </c>
    </row>
    <row r="7" spans="1:101" s="3" customFormat="1" ht="20" hidden="1" customHeight="1" outlineLevel="1" x14ac:dyDescent="0.2">
      <c r="A7" s="176"/>
      <c r="B7" s="176"/>
      <c r="C7" s="176"/>
      <c r="D7" s="176"/>
      <c r="E7" s="176"/>
      <c r="F7" s="82">
        <f>F5</f>
        <v>2018</v>
      </c>
      <c r="G7" s="82">
        <f>F7</f>
        <v>2018</v>
      </c>
      <c r="H7" s="82">
        <f t="shared" ref="H7:Q7" si="6">G7</f>
        <v>2018</v>
      </c>
      <c r="I7" s="82">
        <f t="shared" si="6"/>
        <v>2018</v>
      </c>
      <c r="J7" s="82">
        <f t="shared" si="6"/>
        <v>2018</v>
      </c>
      <c r="K7" s="82">
        <f t="shared" si="6"/>
        <v>2018</v>
      </c>
      <c r="L7" s="82">
        <f t="shared" si="6"/>
        <v>2018</v>
      </c>
      <c r="M7" s="82">
        <f t="shared" si="6"/>
        <v>2018</v>
      </c>
      <c r="N7" s="82">
        <f t="shared" si="6"/>
        <v>2018</v>
      </c>
      <c r="O7" s="82">
        <f t="shared" si="6"/>
        <v>2018</v>
      </c>
      <c r="P7" s="82">
        <f t="shared" si="6"/>
        <v>2018</v>
      </c>
      <c r="Q7" s="82">
        <f t="shared" si="6"/>
        <v>2018</v>
      </c>
      <c r="R7" s="82">
        <f>R5</f>
        <v>2019</v>
      </c>
      <c r="S7" s="82">
        <f>R7</f>
        <v>2019</v>
      </c>
      <c r="T7" s="82">
        <f t="shared" ref="T7:AC7" si="7">S7</f>
        <v>2019</v>
      </c>
      <c r="U7" s="82">
        <f t="shared" si="7"/>
        <v>2019</v>
      </c>
      <c r="V7" s="82">
        <f t="shared" si="7"/>
        <v>2019</v>
      </c>
      <c r="W7" s="82">
        <f t="shared" si="7"/>
        <v>2019</v>
      </c>
      <c r="X7" s="82">
        <f t="shared" si="7"/>
        <v>2019</v>
      </c>
      <c r="Y7" s="82">
        <f t="shared" si="7"/>
        <v>2019</v>
      </c>
      <c r="Z7" s="82">
        <f t="shared" si="7"/>
        <v>2019</v>
      </c>
      <c r="AA7" s="82">
        <f t="shared" si="7"/>
        <v>2019</v>
      </c>
      <c r="AB7" s="82">
        <f t="shared" si="7"/>
        <v>2019</v>
      </c>
      <c r="AC7" s="82">
        <f t="shared" si="7"/>
        <v>2019</v>
      </c>
      <c r="AD7" s="82">
        <f>AD5</f>
        <v>2020</v>
      </c>
      <c r="AE7" s="82">
        <f>AD7</f>
        <v>2020</v>
      </c>
      <c r="AF7" s="82">
        <f t="shared" ref="AF7:AO7" si="8">AE7</f>
        <v>2020</v>
      </c>
      <c r="AG7" s="82">
        <f t="shared" si="8"/>
        <v>2020</v>
      </c>
      <c r="AH7" s="82">
        <f t="shared" si="8"/>
        <v>2020</v>
      </c>
      <c r="AI7" s="82">
        <f t="shared" si="8"/>
        <v>2020</v>
      </c>
      <c r="AJ7" s="82">
        <f t="shared" si="8"/>
        <v>2020</v>
      </c>
      <c r="AK7" s="82">
        <f t="shared" si="8"/>
        <v>2020</v>
      </c>
      <c r="AL7" s="82">
        <f t="shared" si="8"/>
        <v>2020</v>
      </c>
      <c r="AM7" s="82">
        <f t="shared" si="8"/>
        <v>2020</v>
      </c>
      <c r="AN7" s="82">
        <f t="shared" si="8"/>
        <v>2020</v>
      </c>
      <c r="AO7" s="82">
        <f t="shared" si="8"/>
        <v>2020</v>
      </c>
      <c r="AP7" s="82">
        <f>AP5</f>
        <v>2021</v>
      </c>
      <c r="AQ7" s="82">
        <f>AP7</f>
        <v>2021</v>
      </c>
      <c r="AR7" s="82">
        <f t="shared" ref="AR7:BA7" si="9">AQ7</f>
        <v>2021</v>
      </c>
      <c r="AS7" s="82">
        <f t="shared" si="9"/>
        <v>2021</v>
      </c>
      <c r="AT7" s="82">
        <f t="shared" si="9"/>
        <v>2021</v>
      </c>
      <c r="AU7" s="82">
        <f t="shared" si="9"/>
        <v>2021</v>
      </c>
      <c r="AV7" s="82">
        <f t="shared" si="9"/>
        <v>2021</v>
      </c>
      <c r="AW7" s="82">
        <f t="shared" si="9"/>
        <v>2021</v>
      </c>
      <c r="AX7" s="82">
        <f t="shared" si="9"/>
        <v>2021</v>
      </c>
      <c r="AY7" s="82">
        <f t="shared" si="9"/>
        <v>2021</v>
      </c>
      <c r="AZ7" s="82">
        <f t="shared" si="9"/>
        <v>2021</v>
      </c>
      <c r="BA7" s="82">
        <f t="shared" si="9"/>
        <v>2021</v>
      </c>
      <c r="BB7" s="82">
        <f>BB5</f>
        <v>2022</v>
      </c>
      <c r="BC7" s="82">
        <f>BB7</f>
        <v>2022</v>
      </c>
      <c r="BD7" s="82">
        <f t="shared" ref="BD7:BM7" si="10">BC7</f>
        <v>2022</v>
      </c>
      <c r="BE7" s="82">
        <f t="shared" si="10"/>
        <v>2022</v>
      </c>
      <c r="BF7" s="82">
        <f t="shared" si="10"/>
        <v>2022</v>
      </c>
      <c r="BG7" s="82">
        <f t="shared" si="10"/>
        <v>2022</v>
      </c>
      <c r="BH7" s="82">
        <f t="shared" si="10"/>
        <v>2022</v>
      </c>
      <c r="BI7" s="82">
        <f t="shared" si="10"/>
        <v>2022</v>
      </c>
      <c r="BJ7" s="82">
        <f t="shared" si="10"/>
        <v>2022</v>
      </c>
      <c r="BK7" s="82">
        <f t="shared" si="10"/>
        <v>2022</v>
      </c>
      <c r="BL7" s="82">
        <f t="shared" si="10"/>
        <v>2022</v>
      </c>
      <c r="BM7" s="82">
        <f t="shared" si="10"/>
        <v>2022</v>
      </c>
      <c r="BN7" s="82">
        <f>BN5</f>
        <v>2023</v>
      </c>
      <c r="BO7" s="82">
        <f>BN7</f>
        <v>2023</v>
      </c>
      <c r="BP7" s="82">
        <f t="shared" ref="BP7:BY7" si="11">BO7</f>
        <v>2023</v>
      </c>
      <c r="BQ7" s="82">
        <f t="shared" si="11"/>
        <v>2023</v>
      </c>
      <c r="BR7" s="82">
        <f t="shared" si="11"/>
        <v>2023</v>
      </c>
      <c r="BS7" s="82">
        <f t="shared" si="11"/>
        <v>2023</v>
      </c>
      <c r="BT7" s="82">
        <f t="shared" si="11"/>
        <v>2023</v>
      </c>
      <c r="BU7" s="82">
        <f t="shared" si="11"/>
        <v>2023</v>
      </c>
      <c r="BV7" s="82">
        <f t="shared" si="11"/>
        <v>2023</v>
      </c>
      <c r="BW7" s="82">
        <f t="shared" si="11"/>
        <v>2023</v>
      </c>
      <c r="BX7" s="82">
        <f t="shared" si="11"/>
        <v>2023</v>
      </c>
      <c r="BY7" s="82">
        <f t="shared" si="11"/>
        <v>2023</v>
      </c>
      <c r="BZ7" s="82">
        <f>BZ5</f>
        <v>2024</v>
      </c>
      <c r="CA7" s="82">
        <f>BZ7</f>
        <v>2024</v>
      </c>
      <c r="CB7" s="82">
        <f t="shared" ref="CB7:CK7" si="12">CA7</f>
        <v>2024</v>
      </c>
      <c r="CC7" s="82">
        <f t="shared" si="12"/>
        <v>2024</v>
      </c>
      <c r="CD7" s="82">
        <f t="shared" si="12"/>
        <v>2024</v>
      </c>
      <c r="CE7" s="82">
        <f t="shared" si="12"/>
        <v>2024</v>
      </c>
      <c r="CF7" s="82">
        <f t="shared" si="12"/>
        <v>2024</v>
      </c>
      <c r="CG7" s="82">
        <f t="shared" si="12"/>
        <v>2024</v>
      </c>
      <c r="CH7" s="82">
        <f t="shared" si="12"/>
        <v>2024</v>
      </c>
      <c r="CI7" s="82">
        <f t="shared" si="12"/>
        <v>2024</v>
      </c>
      <c r="CJ7" s="82">
        <f t="shared" si="12"/>
        <v>2024</v>
      </c>
      <c r="CK7" s="82">
        <f t="shared" si="12"/>
        <v>2024</v>
      </c>
      <c r="CL7" s="82">
        <f>CL5</f>
        <v>2025</v>
      </c>
      <c r="CM7" s="82">
        <f>CL7</f>
        <v>2025</v>
      </c>
      <c r="CN7" s="82">
        <f t="shared" ref="CN7:CW7" si="13">CM7</f>
        <v>2025</v>
      </c>
      <c r="CO7" s="82">
        <f t="shared" si="13"/>
        <v>2025</v>
      </c>
      <c r="CP7" s="82">
        <f t="shared" si="13"/>
        <v>2025</v>
      </c>
      <c r="CQ7" s="82">
        <f t="shared" si="13"/>
        <v>2025</v>
      </c>
      <c r="CR7" s="82">
        <f t="shared" si="13"/>
        <v>2025</v>
      </c>
      <c r="CS7" s="82">
        <f t="shared" si="13"/>
        <v>2025</v>
      </c>
      <c r="CT7" s="82">
        <f t="shared" si="13"/>
        <v>2025</v>
      </c>
      <c r="CU7" s="82">
        <f t="shared" si="13"/>
        <v>2025</v>
      </c>
      <c r="CV7" s="82">
        <f t="shared" si="13"/>
        <v>2025</v>
      </c>
      <c r="CW7" s="82">
        <f t="shared" si="13"/>
        <v>2025</v>
      </c>
    </row>
    <row r="8" spans="1:101" s="3" customFormat="1" ht="34" customHeight="1" collapsed="1" x14ac:dyDescent="0.2">
      <c r="A8" s="176"/>
      <c r="B8" s="176"/>
      <c r="C8" s="176"/>
      <c r="D8" s="176"/>
      <c r="E8" s="176"/>
      <c r="F8" s="83" t="str">
        <f t="shared" ref="F8:Q8" si="14">F6&amp;" "&amp;F7</f>
        <v>Janv. 2018</v>
      </c>
      <c r="G8" s="83" t="str">
        <f t="shared" si="14"/>
        <v>Fév. 2018</v>
      </c>
      <c r="H8" s="83" t="str">
        <f t="shared" si="14"/>
        <v>Mars 2018</v>
      </c>
      <c r="I8" s="83" t="str">
        <f t="shared" si="14"/>
        <v>Avril 2018</v>
      </c>
      <c r="J8" s="83" t="str">
        <f t="shared" si="14"/>
        <v>Mai 2018</v>
      </c>
      <c r="K8" s="83" t="str">
        <f t="shared" si="14"/>
        <v>Juin 2018</v>
      </c>
      <c r="L8" s="83" t="str">
        <f t="shared" si="14"/>
        <v>Juil. 2018</v>
      </c>
      <c r="M8" s="83" t="str">
        <f t="shared" si="14"/>
        <v>Août 2018</v>
      </c>
      <c r="N8" s="83" t="str">
        <f t="shared" si="14"/>
        <v>Sept. 2018</v>
      </c>
      <c r="O8" s="83" t="str">
        <f t="shared" si="14"/>
        <v>Oct. 2018</v>
      </c>
      <c r="P8" s="83" t="str">
        <f t="shared" si="14"/>
        <v>Nov. 2018</v>
      </c>
      <c r="Q8" s="83" t="str">
        <f t="shared" si="14"/>
        <v>Déc. 2018</v>
      </c>
      <c r="R8" s="83" t="str">
        <f t="shared" ref="R8:CC8" si="15">R6&amp;" "&amp;R7</f>
        <v>Janv. 2019</v>
      </c>
      <c r="S8" s="83" t="str">
        <f t="shared" si="15"/>
        <v>Fév. 2019</v>
      </c>
      <c r="T8" s="83" t="str">
        <f t="shared" si="15"/>
        <v>Mars 2019</v>
      </c>
      <c r="U8" s="83" t="str">
        <f t="shared" si="15"/>
        <v>Avril 2019</v>
      </c>
      <c r="V8" s="83" t="str">
        <f t="shared" si="15"/>
        <v>Mai 2019</v>
      </c>
      <c r="W8" s="83" t="str">
        <f t="shared" si="15"/>
        <v>Juin 2019</v>
      </c>
      <c r="X8" s="83" t="str">
        <f t="shared" si="15"/>
        <v>Juil. 2019</v>
      </c>
      <c r="Y8" s="83" t="str">
        <f t="shared" si="15"/>
        <v>Août 2019</v>
      </c>
      <c r="Z8" s="83" t="str">
        <f t="shared" si="15"/>
        <v>Sept. 2019</v>
      </c>
      <c r="AA8" s="83" t="str">
        <f t="shared" si="15"/>
        <v>Oct. 2019</v>
      </c>
      <c r="AB8" s="83" t="str">
        <f t="shared" si="15"/>
        <v>Nov. 2019</v>
      </c>
      <c r="AC8" s="83" t="str">
        <f t="shared" si="15"/>
        <v>Déc. 2019</v>
      </c>
      <c r="AD8" s="83" t="str">
        <f t="shared" si="15"/>
        <v>Janv. 2020</v>
      </c>
      <c r="AE8" s="83" t="str">
        <f t="shared" si="15"/>
        <v>Fév. 2020</v>
      </c>
      <c r="AF8" s="83" t="str">
        <f t="shared" si="15"/>
        <v>Mars 2020</v>
      </c>
      <c r="AG8" s="83" t="str">
        <f t="shared" si="15"/>
        <v>Avril 2020</v>
      </c>
      <c r="AH8" s="83" t="str">
        <f t="shared" si="15"/>
        <v>Mai 2020</v>
      </c>
      <c r="AI8" s="83" t="str">
        <f t="shared" si="15"/>
        <v>Juin 2020</v>
      </c>
      <c r="AJ8" s="83" t="str">
        <f t="shared" si="15"/>
        <v>Juil. 2020</v>
      </c>
      <c r="AK8" s="83" t="str">
        <f t="shared" si="15"/>
        <v>Août 2020</v>
      </c>
      <c r="AL8" s="83" t="str">
        <f t="shared" si="15"/>
        <v>Sept. 2020</v>
      </c>
      <c r="AM8" s="83" t="str">
        <f t="shared" si="15"/>
        <v>Oct. 2020</v>
      </c>
      <c r="AN8" s="83" t="str">
        <f t="shared" si="15"/>
        <v>Nov. 2020</v>
      </c>
      <c r="AO8" s="83" t="str">
        <f t="shared" si="15"/>
        <v>Déc. 2020</v>
      </c>
      <c r="AP8" s="83" t="str">
        <f t="shared" si="15"/>
        <v>Janv. 2021</v>
      </c>
      <c r="AQ8" s="83" t="str">
        <f t="shared" si="15"/>
        <v>Fév. 2021</v>
      </c>
      <c r="AR8" s="83" t="str">
        <f t="shared" si="15"/>
        <v>Mars 2021</v>
      </c>
      <c r="AS8" s="83" t="str">
        <f t="shared" si="15"/>
        <v>Avril 2021</v>
      </c>
      <c r="AT8" s="83" t="str">
        <f t="shared" si="15"/>
        <v>Mai 2021</v>
      </c>
      <c r="AU8" s="83" t="str">
        <f t="shared" si="15"/>
        <v>Juin 2021</v>
      </c>
      <c r="AV8" s="83" t="str">
        <f t="shared" si="15"/>
        <v>Juil. 2021</v>
      </c>
      <c r="AW8" s="83" t="str">
        <f t="shared" si="15"/>
        <v>Août 2021</v>
      </c>
      <c r="AX8" s="83" t="str">
        <f t="shared" si="15"/>
        <v>Sept. 2021</v>
      </c>
      <c r="AY8" s="83" t="str">
        <f t="shared" si="15"/>
        <v>Oct. 2021</v>
      </c>
      <c r="AZ8" s="83" t="str">
        <f t="shared" si="15"/>
        <v>Nov. 2021</v>
      </c>
      <c r="BA8" s="83" t="str">
        <f t="shared" si="15"/>
        <v>Déc. 2021</v>
      </c>
      <c r="BB8" s="83" t="str">
        <f t="shared" si="15"/>
        <v>Janv. 2022</v>
      </c>
      <c r="BC8" s="83" t="str">
        <f t="shared" si="15"/>
        <v>Fév. 2022</v>
      </c>
      <c r="BD8" s="83" t="str">
        <f t="shared" si="15"/>
        <v>Mars 2022</v>
      </c>
      <c r="BE8" s="83" t="str">
        <f t="shared" si="15"/>
        <v>Avril 2022</v>
      </c>
      <c r="BF8" s="83" t="str">
        <f t="shared" si="15"/>
        <v>Mai 2022</v>
      </c>
      <c r="BG8" s="83" t="str">
        <f t="shared" si="15"/>
        <v>Juin 2022</v>
      </c>
      <c r="BH8" s="83" t="str">
        <f t="shared" si="15"/>
        <v>Juil. 2022</v>
      </c>
      <c r="BI8" s="83" t="str">
        <f t="shared" si="15"/>
        <v>Août 2022</v>
      </c>
      <c r="BJ8" s="83" t="str">
        <f t="shared" si="15"/>
        <v>Sept. 2022</v>
      </c>
      <c r="BK8" s="83" t="str">
        <f t="shared" si="15"/>
        <v>Oct. 2022</v>
      </c>
      <c r="BL8" s="83" t="str">
        <f t="shared" si="15"/>
        <v>Nov. 2022</v>
      </c>
      <c r="BM8" s="83" t="str">
        <f t="shared" si="15"/>
        <v>Déc. 2022</v>
      </c>
      <c r="BN8" s="83" t="str">
        <f t="shared" si="15"/>
        <v>Janv. 2023</v>
      </c>
      <c r="BO8" s="83" t="str">
        <f t="shared" si="15"/>
        <v>Fév. 2023</v>
      </c>
      <c r="BP8" s="83" t="str">
        <f t="shared" si="15"/>
        <v>Mars 2023</v>
      </c>
      <c r="BQ8" s="83" t="str">
        <f t="shared" si="15"/>
        <v>Avril 2023</v>
      </c>
      <c r="BR8" s="83" t="str">
        <f t="shared" si="15"/>
        <v>Mai 2023</v>
      </c>
      <c r="BS8" s="83" t="str">
        <f t="shared" si="15"/>
        <v>Juin 2023</v>
      </c>
      <c r="BT8" s="83" t="str">
        <f t="shared" si="15"/>
        <v>Juil. 2023</v>
      </c>
      <c r="BU8" s="83" t="str">
        <f t="shared" si="15"/>
        <v>Août 2023</v>
      </c>
      <c r="BV8" s="83" t="str">
        <f t="shared" si="15"/>
        <v>Sept. 2023</v>
      </c>
      <c r="BW8" s="83" t="str">
        <f t="shared" si="15"/>
        <v>Oct. 2023</v>
      </c>
      <c r="BX8" s="83" t="str">
        <f t="shared" si="15"/>
        <v>Nov. 2023</v>
      </c>
      <c r="BY8" s="83" t="str">
        <f t="shared" si="15"/>
        <v>Déc. 2023</v>
      </c>
      <c r="BZ8" s="83" t="str">
        <f t="shared" si="15"/>
        <v>Janv. 2024</v>
      </c>
      <c r="CA8" s="83" t="str">
        <f t="shared" si="15"/>
        <v>Fév. 2024</v>
      </c>
      <c r="CB8" s="83" t="str">
        <f t="shared" si="15"/>
        <v>Mars 2024</v>
      </c>
      <c r="CC8" s="83" t="str">
        <f t="shared" si="15"/>
        <v>Avril 2024</v>
      </c>
      <c r="CD8" s="83" t="str">
        <f t="shared" ref="CD8:CW8" si="16">CD6&amp;" "&amp;CD7</f>
        <v>Mai 2024</v>
      </c>
      <c r="CE8" s="83" t="str">
        <f t="shared" si="16"/>
        <v>Juin 2024</v>
      </c>
      <c r="CF8" s="83" t="str">
        <f t="shared" si="16"/>
        <v>Juil. 2024</v>
      </c>
      <c r="CG8" s="83" t="str">
        <f t="shared" si="16"/>
        <v>Août 2024</v>
      </c>
      <c r="CH8" s="83" t="str">
        <f t="shared" si="16"/>
        <v>Sept. 2024</v>
      </c>
      <c r="CI8" s="83" t="str">
        <f t="shared" si="16"/>
        <v>Oct. 2024</v>
      </c>
      <c r="CJ8" s="83" t="str">
        <f t="shared" si="16"/>
        <v>Nov. 2024</v>
      </c>
      <c r="CK8" s="83" t="str">
        <f t="shared" si="16"/>
        <v>Déc. 2024</v>
      </c>
      <c r="CL8" s="83" t="str">
        <f t="shared" si="16"/>
        <v>Janv. 2025</v>
      </c>
      <c r="CM8" s="83" t="str">
        <f t="shared" si="16"/>
        <v>Fév. 2025</v>
      </c>
      <c r="CN8" s="83" t="str">
        <f t="shared" si="16"/>
        <v>Mars 2025</v>
      </c>
      <c r="CO8" s="83" t="str">
        <f t="shared" si="16"/>
        <v>Avril 2025</v>
      </c>
      <c r="CP8" s="83" t="str">
        <f t="shared" si="16"/>
        <v>Mai 2025</v>
      </c>
      <c r="CQ8" s="83" t="str">
        <f t="shared" si="16"/>
        <v>Juin 2025</v>
      </c>
      <c r="CR8" s="83" t="str">
        <f t="shared" si="16"/>
        <v>Juil. 2025</v>
      </c>
      <c r="CS8" s="83" t="str">
        <f t="shared" si="16"/>
        <v>Août 2025</v>
      </c>
      <c r="CT8" s="83" t="str">
        <f t="shared" si="16"/>
        <v>Sept. 2025</v>
      </c>
      <c r="CU8" s="83" t="str">
        <f t="shared" si="16"/>
        <v>Oct. 2025</v>
      </c>
      <c r="CV8" s="83" t="str">
        <f t="shared" si="16"/>
        <v>Nov. 2025</v>
      </c>
      <c r="CW8" s="83" t="str">
        <f t="shared" si="16"/>
        <v>Déc. 2025</v>
      </c>
    </row>
    <row r="9" spans="1:101" s="3" customFormat="1" ht="10.5" x14ac:dyDescent="0.25">
      <c r="A9" s="145" t="str">
        <f>IF(D9="","",D9)</f>
        <v>1-1</v>
      </c>
      <c r="B9" s="79" t="s">
        <v>34</v>
      </c>
      <c r="C9" s="79" t="s">
        <v>68</v>
      </c>
      <c r="D9" s="80" t="s">
        <v>98</v>
      </c>
      <c r="E9" s="86" t="s">
        <v>46</v>
      </c>
      <c r="F9" s="88"/>
      <c r="G9" s="88">
        <f t="shared" ref="G9:BR9" si="17">F9</f>
        <v>0</v>
      </c>
      <c r="H9" s="88">
        <f t="shared" si="17"/>
        <v>0</v>
      </c>
      <c r="I9" s="88">
        <f t="shared" si="17"/>
        <v>0</v>
      </c>
      <c r="J9" s="88">
        <f t="shared" si="17"/>
        <v>0</v>
      </c>
      <c r="K9" s="88">
        <f t="shared" si="17"/>
        <v>0</v>
      </c>
      <c r="L9" s="88">
        <f t="shared" si="17"/>
        <v>0</v>
      </c>
      <c r="M9" s="88">
        <f t="shared" si="17"/>
        <v>0</v>
      </c>
      <c r="N9" s="88">
        <f t="shared" si="17"/>
        <v>0</v>
      </c>
      <c r="O9" s="88">
        <f t="shared" si="17"/>
        <v>0</v>
      </c>
      <c r="P9" s="88">
        <f t="shared" si="17"/>
        <v>0</v>
      </c>
      <c r="Q9" s="88">
        <f t="shared" si="17"/>
        <v>0</v>
      </c>
      <c r="R9" s="88">
        <f t="shared" si="17"/>
        <v>0</v>
      </c>
      <c r="S9" s="88">
        <f t="shared" si="17"/>
        <v>0</v>
      </c>
      <c r="T9" s="88">
        <f t="shared" si="17"/>
        <v>0</v>
      </c>
      <c r="U9" s="88">
        <f t="shared" si="17"/>
        <v>0</v>
      </c>
      <c r="V9" s="88">
        <f t="shared" si="17"/>
        <v>0</v>
      </c>
      <c r="W9" s="88">
        <f t="shared" si="17"/>
        <v>0</v>
      </c>
      <c r="X9" s="88">
        <f t="shared" si="17"/>
        <v>0</v>
      </c>
      <c r="Y9" s="88">
        <f t="shared" si="17"/>
        <v>0</v>
      </c>
      <c r="Z9" s="88">
        <f t="shared" si="17"/>
        <v>0</v>
      </c>
      <c r="AA9" s="88">
        <f t="shared" si="17"/>
        <v>0</v>
      </c>
      <c r="AB9" s="88">
        <f t="shared" si="17"/>
        <v>0</v>
      </c>
      <c r="AC9" s="88">
        <f t="shared" si="17"/>
        <v>0</v>
      </c>
      <c r="AD9" s="88">
        <f t="shared" si="17"/>
        <v>0</v>
      </c>
      <c r="AE9" s="88">
        <f t="shared" si="17"/>
        <v>0</v>
      </c>
      <c r="AF9" s="88">
        <f t="shared" si="17"/>
        <v>0</v>
      </c>
      <c r="AG9" s="88">
        <f t="shared" si="17"/>
        <v>0</v>
      </c>
      <c r="AH9" s="88">
        <f t="shared" si="17"/>
        <v>0</v>
      </c>
      <c r="AI9" s="88">
        <f t="shared" si="17"/>
        <v>0</v>
      </c>
      <c r="AJ9" s="88">
        <f t="shared" si="17"/>
        <v>0</v>
      </c>
      <c r="AK9" s="88">
        <f t="shared" si="17"/>
        <v>0</v>
      </c>
      <c r="AL9" s="88">
        <f t="shared" si="17"/>
        <v>0</v>
      </c>
      <c r="AM9" s="88">
        <f t="shared" si="17"/>
        <v>0</v>
      </c>
      <c r="AN9" s="88">
        <f t="shared" si="17"/>
        <v>0</v>
      </c>
      <c r="AO9" s="88">
        <f t="shared" si="17"/>
        <v>0</v>
      </c>
      <c r="AP9" s="88">
        <f t="shared" si="17"/>
        <v>0</v>
      </c>
      <c r="AQ9" s="88">
        <f t="shared" si="17"/>
        <v>0</v>
      </c>
      <c r="AR9" s="88">
        <f t="shared" si="17"/>
        <v>0</v>
      </c>
      <c r="AS9" s="88">
        <f t="shared" si="17"/>
        <v>0</v>
      </c>
      <c r="AT9" s="88">
        <f t="shared" si="17"/>
        <v>0</v>
      </c>
      <c r="AU9" s="88">
        <f t="shared" si="17"/>
        <v>0</v>
      </c>
      <c r="AV9" s="88">
        <f t="shared" si="17"/>
        <v>0</v>
      </c>
      <c r="AW9" s="88">
        <f t="shared" si="17"/>
        <v>0</v>
      </c>
      <c r="AX9" s="88">
        <f t="shared" si="17"/>
        <v>0</v>
      </c>
      <c r="AY9" s="88">
        <f t="shared" si="17"/>
        <v>0</v>
      </c>
      <c r="AZ9" s="88">
        <f t="shared" si="17"/>
        <v>0</v>
      </c>
      <c r="BA9" s="88">
        <f t="shared" si="17"/>
        <v>0</v>
      </c>
      <c r="BB9" s="88">
        <f t="shared" si="17"/>
        <v>0</v>
      </c>
      <c r="BC9" s="88">
        <f t="shared" si="17"/>
        <v>0</v>
      </c>
      <c r="BD9" s="88">
        <f t="shared" si="17"/>
        <v>0</v>
      </c>
      <c r="BE9" s="88">
        <f t="shared" si="17"/>
        <v>0</v>
      </c>
      <c r="BF9" s="88">
        <f t="shared" si="17"/>
        <v>0</v>
      </c>
      <c r="BG9" s="88">
        <f t="shared" si="17"/>
        <v>0</v>
      </c>
      <c r="BH9" s="88">
        <f t="shared" si="17"/>
        <v>0</v>
      </c>
      <c r="BI9" s="88">
        <f t="shared" si="17"/>
        <v>0</v>
      </c>
      <c r="BJ9" s="88">
        <f t="shared" si="17"/>
        <v>0</v>
      </c>
      <c r="BK9" s="88">
        <f t="shared" si="17"/>
        <v>0</v>
      </c>
      <c r="BL9" s="88">
        <f t="shared" si="17"/>
        <v>0</v>
      </c>
      <c r="BM9" s="88">
        <f t="shared" si="17"/>
        <v>0</v>
      </c>
      <c r="BN9" s="88">
        <f t="shared" si="17"/>
        <v>0</v>
      </c>
      <c r="BO9" s="88">
        <f t="shared" si="17"/>
        <v>0</v>
      </c>
      <c r="BP9" s="88">
        <f t="shared" si="17"/>
        <v>0</v>
      </c>
      <c r="BQ9" s="88">
        <f t="shared" si="17"/>
        <v>0</v>
      </c>
      <c r="BR9" s="88">
        <f t="shared" si="17"/>
        <v>0</v>
      </c>
      <c r="BS9" s="88">
        <f t="shared" ref="BS9:BX9" si="18">BR9</f>
        <v>0</v>
      </c>
      <c r="BT9" s="88">
        <f t="shared" si="18"/>
        <v>0</v>
      </c>
      <c r="BU9" s="88">
        <f t="shared" si="18"/>
        <v>0</v>
      </c>
      <c r="BV9" s="88">
        <f t="shared" si="18"/>
        <v>0</v>
      </c>
      <c r="BW9" s="88">
        <f t="shared" si="18"/>
        <v>0</v>
      </c>
      <c r="BX9" s="88">
        <f t="shared" si="18"/>
        <v>0</v>
      </c>
      <c r="BY9" s="88">
        <f t="shared" ref="BY9" si="19">BX9</f>
        <v>0</v>
      </c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</row>
    <row r="10" spans="1:101" s="3" customFormat="1" ht="10.5" x14ac:dyDescent="0.25">
      <c r="A10" s="145" t="str">
        <f t="shared" ref="A10:A73" si="20">IF(D10="","",D10)</f>
        <v>2-1</v>
      </c>
      <c r="B10" s="79" t="s">
        <v>235</v>
      </c>
      <c r="C10" s="79" t="s">
        <v>77</v>
      </c>
      <c r="D10" s="80" t="s">
        <v>100</v>
      </c>
      <c r="E10" s="86" t="s">
        <v>46</v>
      </c>
      <c r="F10" s="88"/>
      <c r="G10" s="88">
        <f t="shared" ref="G10:BR10" si="21">F10</f>
        <v>0</v>
      </c>
      <c r="H10" s="88">
        <f t="shared" si="21"/>
        <v>0</v>
      </c>
      <c r="I10" s="88">
        <f t="shared" si="21"/>
        <v>0</v>
      </c>
      <c r="J10" s="88">
        <f t="shared" si="21"/>
        <v>0</v>
      </c>
      <c r="K10" s="88">
        <f t="shared" si="21"/>
        <v>0</v>
      </c>
      <c r="L10" s="88">
        <f t="shared" si="21"/>
        <v>0</v>
      </c>
      <c r="M10" s="88">
        <f t="shared" si="21"/>
        <v>0</v>
      </c>
      <c r="N10" s="88">
        <f t="shared" si="21"/>
        <v>0</v>
      </c>
      <c r="O10" s="88">
        <f t="shared" si="21"/>
        <v>0</v>
      </c>
      <c r="P10" s="88">
        <f t="shared" si="21"/>
        <v>0</v>
      </c>
      <c r="Q10" s="88">
        <f t="shared" si="21"/>
        <v>0</v>
      </c>
      <c r="R10" s="88">
        <f t="shared" si="21"/>
        <v>0</v>
      </c>
      <c r="S10" s="88">
        <f t="shared" si="21"/>
        <v>0</v>
      </c>
      <c r="T10" s="88">
        <f t="shared" si="21"/>
        <v>0</v>
      </c>
      <c r="U10" s="88">
        <f t="shared" si="21"/>
        <v>0</v>
      </c>
      <c r="V10" s="88">
        <f t="shared" si="21"/>
        <v>0</v>
      </c>
      <c r="W10" s="88">
        <f t="shared" si="21"/>
        <v>0</v>
      </c>
      <c r="X10" s="88">
        <f t="shared" si="21"/>
        <v>0</v>
      </c>
      <c r="Y10" s="88">
        <f t="shared" si="21"/>
        <v>0</v>
      </c>
      <c r="Z10" s="88">
        <f t="shared" si="21"/>
        <v>0</v>
      </c>
      <c r="AA10" s="88">
        <f t="shared" si="21"/>
        <v>0</v>
      </c>
      <c r="AB10" s="88">
        <f t="shared" si="21"/>
        <v>0</v>
      </c>
      <c r="AC10" s="88">
        <f t="shared" si="21"/>
        <v>0</v>
      </c>
      <c r="AD10" s="88">
        <f t="shared" si="21"/>
        <v>0</v>
      </c>
      <c r="AE10" s="88">
        <f t="shared" si="21"/>
        <v>0</v>
      </c>
      <c r="AF10" s="88">
        <f t="shared" si="21"/>
        <v>0</v>
      </c>
      <c r="AG10" s="88">
        <f t="shared" si="21"/>
        <v>0</v>
      </c>
      <c r="AH10" s="88">
        <f t="shared" si="21"/>
        <v>0</v>
      </c>
      <c r="AI10" s="88">
        <f t="shared" si="21"/>
        <v>0</v>
      </c>
      <c r="AJ10" s="88">
        <f t="shared" si="21"/>
        <v>0</v>
      </c>
      <c r="AK10" s="88">
        <f t="shared" si="21"/>
        <v>0</v>
      </c>
      <c r="AL10" s="88">
        <f t="shared" si="21"/>
        <v>0</v>
      </c>
      <c r="AM10" s="88">
        <f t="shared" si="21"/>
        <v>0</v>
      </c>
      <c r="AN10" s="88">
        <f t="shared" si="21"/>
        <v>0</v>
      </c>
      <c r="AO10" s="88">
        <f t="shared" si="21"/>
        <v>0</v>
      </c>
      <c r="AP10" s="88">
        <f t="shared" si="21"/>
        <v>0</v>
      </c>
      <c r="AQ10" s="88">
        <f t="shared" si="21"/>
        <v>0</v>
      </c>
      <c r="AR10" s="88">
        <f t="shared" si="21"/>
        <v>0</v>
      </c>
      <c r="AS10" s="88">
        <f t="shared" si="21"/>
        <v>0</v>
      </c>
      <c r="AT10" s="88">
        <f t="shared" si="21"/>
        <v>0</v>
      </c>
      <c r="AU10" s="88">
        <f t="shared" si="21"/>
        <v>0</v>
      </c>
      <c r="AV10" s="88">
        <f t="shared" si="21"/>
        <v>0</v>
      </c>
      <c r="AW10" s="88">
        <f t="shared" si="21"/>
        <v>0</v>
      </c>
      <c r="AX10" s="88">
        <f t="shared" si="21"/>
        <v>0</v>
      </c>
      <c r="AY10" s="88">
        <f t="shared" si="21"/>
        <v>0</v>
      </c>
      <c r="AZ10" s="88">
        <f t="shared" si="21"/>
        <v>0</v>
      </c>
      <c r="BA10" s="88">
        <f t="shared" si="21"/>
        <v>0</v>
      </c>
      <c r="BB10" s="88">
        <f t="shared" si="21"/>
        <v>0</v>
      </c>
      <c r="BC10" s="88">
        <f t="shared" si="21"/>
        <v>0</v>
      </c>
      <c r="BD10" s="88">
        <f t="shared" si="21"/>
        <v>0</v>
      </c>
      <c r="BE10" s="88">
        <f t="shared" si="21"/>
        <v>0</v>
      </c>
      <c r="BF10" s="88">
        <f t="shared" si="21"/>
        <v>0</v>
      </c>
      <c r="BG10" s="88">
        <f t="shared" si="21"/>
        <v>0</v>
      </c>
      <c r="BH10" s="88">
        <f t="shared" si="21"/>
        <v>0</v>
      </c>
      <c r="BI10" s="88">
        <f t="shared" si="21"/>
        <v>0</v>
      </c>
      <c r="BJ10" s="88">
        <f t="shared" si="21"/>
        <v>0</v>
      </c>
      <c r="BK10" s="88">
        <f t="shared" si="21"/>
        <v>0</v>
      </c>
      <c r="BL10" s="88">
        <f t="shared" si="21"/>
        <v>0</v>
      </c>
      <c r="BM10" s="88">
        <f t="shared" si="21"/>
        <v>0</v>
      </c>
      <c r="BN10" s="88">
        <f t="shared" si="21"/>
        <v>0</v>
      </c>
      <c r="BO10" s="88">
        <f t="shared" si="21"/>
        <v>0</v>
      </c>
      <c r="BP10" s="88">
        <f t="shared" si="21"/>
        <v>0</v>
      </c>
      <c r="BQ10" s="88">
        <f t="shared" si="21"/>
        <v>0</v>
      </c>
      <c r="BR10" s="88">
        <f t="shared" si="21"/>
        <v>0</v>
      </c>
      <c r="BS10" s="88">
        <f t="shared" ref="BS10:BX10" si="22">BR10</f>
        <v>0</v>
      </c>
      <c r="BT10" s="88">
        <f t="shared" si="22"/>
        <v>0</v>
      </c>
      <c r="BU10" s="88">
        <f t="shared" si="22"/>
        <v>0</v>
      </c>
      <c r="BV10" s="88">
        <f t="shared" si="22"/>
        <v>0</v>
      </c>
      <c r="BW10" s="88">
        <f t="shared" si="22"/>
        <v>0</v>
      </c>
      <c r="BX10" s="88">
        <f t="shared" si="22"/>
        <v>0</v>
      </c>
      <c r="BY10" s="88">
        <f t="shared" ref="BY10" si="23">BX10</f>
        <v>0</v>
      </c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</row>
    <row r="11" spans="1:101" s="3" customFormat="1" ht="10.5" x14ac:dyDescent="0.25">
      <c r="A11" s="145" t="str">
        <f t="shared" si="20"/>
        <v>3-1</v>
      </c>
      <c r="B11" s="79" t="s">
        <v>73</v>
      </c>
      <c r="C11" s="79" t="s">
        <v>78</v>
      </c>
      <c r="D11" s="80" t="s">
        <v>103</v>
      </c>
      <c r="E11" s="86" t="s">
        <v>46</v>
      </c>
      <c r="F11" s="88"/>
      <c r="G11" s="88">
        <f t="shared" ref="G11:BR11" si="24">F11</f>
        <v>0</v>
      </c>
      <c r="H11" s="88">
        <f t="shared" si="24"/>
        <v>0</v>
      </c>
      <c r="I11" s="88">
        <f t="shared" si="24"/>
        <v>0</v>
      </c>
      <c r="J11" s="88">
        <f t="shared" si="24"/>
        <v>0</v>
      </c>
      <c r="K11" s="88">
        <f t="shared" si="24"/>
        <v>0</v>
      </c>
      <c r="L11" s="88">
        <f t="shared" si="24"/>
        <v>0</v>
      </c>
      <c r="M11" s="88">
        <f t="shared" si="24"/>
        <v>0</v>
      </c>
      <c r="N11" s="88">
        <f t="shared" si="24"/>
        <v>0</v>
      </c>
      <c r="O11" s="88">
        <f t="shared" si="24"/>
        <v>0</v>
      </c>
      <c r="P11" s="88">
        <f t="shared" si="24"/>
        <v>0</v>
      </c>
      <c r="Q11" s="88">
        <f t="shared" si="24"/>
        <v>0</v>
      </c>
      <c r="R11" s="88">
        <f t="shared" si="24"/>
        <v>0</v>
      </c>
      <c r="S11" s="88">
        <f t="shared" si="24"/>
        <v>0</v>
      </c>
      <c r="T11" s="88">
        <f t="shared" si="24"/>
        <v>0</v>
      </c>
      <c r="U11" s="88">
        <f t="shared" si="24"/>
        <v>0</v>
      </c>
      <c r="V11" s="88">
        <f t="shared" si="24"/>
        <v>0</v>
      </c>
      <c r="W11" s="88">
        <f t="shared" si="24"/>
        <v>0</v>
      </c>
      <c r="X11" s="88">
        <f t="shared" si="24"/>
        <v>0</v>
      </c>
      <c r="Y11" s="88">
        <f t="shared" si="24"/>
        <v>0</v>
      </c>
      <c r="Z11" s="88">
        <f t="shared" si="24"/>
        <v>0</v>
      </c>
      <c r="AA11" s="88">
        <f t="shared" si="24"/>
        <v>0</v>
      </c>
      <c r="AB11" s="88">
        <f t="shared" si="24"/>
        <v>0</v>
      </c>
      <c r="AC11" s="88">
        <f t="shared" si="24"/>
        <v>0</v>
      </c>
      <c r="AD11" s="88">
        <f t="shared" si="24"/>
        <v>0</v>
      </c>
      <c r="AE11" s="88">
        <f t="shared" si="24"/>
        <v>0</v>
      </c>
      <c r="AF11" s="88">
        <f t="shared" si="24"/>
        <v>0</v>
      </c>
      <c r="AG11" s="88">
        <f t="shared" si="24"/>
        <v>0</v>
      </c>
      <c r="AH11" s="88">
        <f t="shared" si="24"/>
        <v>0</v>
      </c>
      <c r="AI11" s="88">
        <f t="shared" si="24"/>
        <v>0</v>
      </c>
      <c r="AJ11" s="88">
        <f t="shared" si="24"/>
        <v>0</v>
      </c>
      <c r="AK11" s="88">
        <f t="shared" si="24"/>
        <v>0</v>
      </c>
      <c r="AL11" s="88">
        <f t="shared" si="24"/>
        <v>0</v>
      </c>
      <c r="AM11" s="88">
        <f t="shared" si="24"/>
        <v>0</v>
      </c>
      <c r="AN11" s="88">
        <f t="shared" si="24"/>
        <v>0</v>
      </c>
      <c r="AO11" s="88">
        <f t="shared" si="24"/>
        <v>0</v>
      </c>
      <c r="AP11" s="88">
        <f t="shared" si="24"/>
        <v>0</v>
      </c>
      <c r="AQ11" s="88">
        <f t="shared" si="24"/>
        <v>0</v>
      </c>
      <c r="AR11" s="88">
        <f t="shared" si="24"/>
        <v>0</v>
      </c>
      <c r="AS11" s="88">
        <f t="shared" si="24"/>
        <v>0</v>
      </c>
      <c r="AT11" s="88">
        <f t="shared" si="24"/>
        <v>0</v>
      </c>
      <c r="AU11" s="88">
        <f t="shared" si="24"/>
        <v>0</v>
      </c>
      <c r="AV11" s="88">
        <f t="shared" si="24"/>
        <v>0</v>
      </c>
      <c r="AW11" s="88">
        <f t="shared" si="24"/>
        <v>0</v>
      </c>
      <c r="AX11" s="88">
        <f t="shared" si="24"/>
        <v>0</v>
      </c>
      <c r="AY11" s="88">
        <f t="shared" si="24"/>
        <v>0</v>
      </c>
      <c r="AZ11" s="88">
        <f t="shared" si="24"/>
        <v>0</v>
      </c>
      <c r="BA11" s="88">
        <f t="shared" si="24"/>
        <v>0</v>
      </c>
      <c r="BB11" s="88">
        <f t="shared" si="24"/>
        <v>0</v>
      </c>
      <c r="BC11" s="88">
        <f t="shared" si="24"/>
        <v>0</v>
      </c>
      <c r="BD11" s="88">
        <f t="shared" si="24"/>
        <v>0</v>
      </c>
      <c r="BE11" s="88">
        <f t="shared" si="24"/>
        <v>0</v>
      </c>
      <c r="BF11" s="88">
        <f t="shared" si="24"/>
        <v>0</v>
      </c>
      <c r="BG11" s="88">
        <f t="shared" si="24"/>
        <v>0</v>
      </c>
      <c r="BH11" s="88">
        <f t="shared" si="24"/>
        <v>0</v>
      </c>
      <c r="BI11" s="88">
        <f t="shared" si="24"/>
        <v>0</v>
      </c>
      <c r="BJ11" s="88">
        <f t="shared" si="24"/>
        <v>0</v>
      </c>
      <c r="BK11" s="88">
        <f t="shared" si="24"/>
        <v>0</v>
      </c>
      <c r="BL11" s="88">
        <f t="shared" si="24"/>
        <v>0</v>
      </c>
      <c r="BM11" s="88">
        <f t="shared" si="24"/>
        <v>0</v>
      </c>
      <c r="BN11" s="88">
        <f t="shared" si="24"/>
        <v>0</v>
      </c>
      <c r="BO11" s="88">
        <f t="shared" si="24"/>
        <v>0</v>
      </c>
      <c r="BP11" s="88">
        <f t="shared" si="24"/>
        <v>0</v>
      </c>
      <c r="BQ11" s="88">
        <f t="shared" si="24"/>
        <v>0</v>
      </c>
      <c r="BR11" s="88">
        <f t="shared" si="24"/>
        <v>0</v>
      </c>
      <c r="BS11" s="88">
        <f t="shared" ref="BS11:BX11" si="25">BR11</f>
        <v>0</v>
      </c>
      <c r="BT11" s="88">
        <f t="shared" si="25"/>
        <v>0</v>
      </c>
      <c r="BU11" s="88">
        <f t="shared" si="25"/>
        <v>0</v>
      </c>
      <c r="BV11" s="88">
        <f t="shared" si="25"/>
        <v>0</v>
      </c>
      <c r="BW11" s="88">
        <f t="shared" si="25"/>
        <v>0</v>
      </c>
      <c r="BX11" s="88">
        <f t="shared" si="25"/>
        <v>0</v>
      </c>
      <c r="BY11" s="88">
        <f t="shared" ref="BY11" si="26">BX11</f>
        <v>0</v>
      </c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</row>
    <row r="12" spans="1:101" s="3" customFormat="1" ht="10.5" x14ac:dyDescent="0.25">
      <c r="A12" s="145" t="str">
        <f t="shared" si="20"/>
        <v>4-1</v>
      </c>
      <c r="B12" s="79" t="s">
        <v>74</v>
      </c>
      <c r="C12" s="79" t="s">
        <v>79</v>
      </c>
      <c r="D12" s="80" t="s">
        <v>106</v>
      </c>
      <c r="E12" s="86" t="s">
        <v>46</v>
      </c>
      <c r="F12" s="88"/>
      <c r="G12" s="88">
        <f t="shared" ref="G12:BR12" si="27">F12</f>
        <v>0</v>
      </c>
      <c r="H12" s="88">
        <f t="shared" si="27"/>
        <v>0</v>
      </c>
      <c r="I12" s="88">
        <f t="shared" si="27"/>
        <v>0</v>
      </c>
      <c r="J12" s="88">
        <f t="shared" si="27"/>
        <v>0</v>
      </c>
      <c r="K12" s="88">
        <f t="shared" si="27"/>
        <v>0</v>
      </c>
      <c r="L12" s="88">
        <f t="shared" si="27"/>
        <v>0</v>
      </c>
      <c r="M12" s="88">
        <f t="shared" si="27"/>
        <v>0</v>
      </c>
      <c r="N12" s="88">
        <f t="shared" si="27"/>
        <v>0</v>
      </c>
      <c r="O12" s="88">
        <f t="shared" si="27"/>
        <v>0</v>
      </c>
      <c r="P12" s="88">
        <f t="shared" si="27"/>
        <v>0</v>
      </c>
      <c r="Q12" s="88">
        <f t="shared" si="27"/>
        <v>0</v>
      </c>
      <c r="R12" s="88">
        <f t="shared" si="27"/>
        <v>0</v>
      </c>
      <c r="S12" s="88">
        <f t="shared" si="27"/>
        <v>0</v>
      </c>
      <c r="T12" s="88">
        <f t="shared" si="27"/>
        <v>0</v>
      </c>
      <c r="U12" s="88">
        <f t="shared" si="27"/>
        <v>0</v>
      </c>
      <c r="V12" s="88">
        <f t="shared" si="27"/>
        <v>0</v>
      </c>
      <c r="W12" s="88">
        <f t="shared" si="27"/>
        <v>0</v>
      </c>
      <c r="X12" s="88">
        <f t="shared" si="27"/>
        <v>0</v>
      </c>
      <c r="Y12" s="88">
        <f t="shared" si="27"/>
        <v>0</v>
      </c>
      <c r="Z12" s="88">
        <f t="shared" si="27"/>
        <v>0</v>
      </c>
      <c r="AA12" s="88">
        <f t="shared" si="27"/>
        <v>0</v>
      </c>
      <c r="AB12" s="88">
        <f t="shared" si="27"/>
        <v>0</v>
      </c>
      <c r="AC12" s="88">
        <f t="shared" si="27"/>
        <v>0</v>
      </c>
      <c r="AD12" s="88">
        <f t="shared" si="27"/>
        <v>0</v>
      </c>
      <c r="AE12" s="88">
        <f t="shared" si="27"/>
        <v>0</v>
      </c>
      <c r="AF12" s="88">
        <f t="shared" si="27"/>
        <v>0</v>
      </c>
      <c r="AG12" s="88">
        <f t="shared" si="27"/>
        <v>0</v>
      </c>
      <c r="AH12" s="88">
        <f t="shared" si="27"/>
        <v>0</v>
      </c>
      <c r="AI12" s="88">
        <f t="shared" si="27"/>
        <v>0</v>
      </c>
      <c r="AJ12" s="88">
        <f t="shared" si="27"/>
        <v>0</v>
      </c>
      <c r="AK12" s="88">
        <f t="shared" si="27"/>
        <v>0</v>
      </c>
      <c r="AL12" s="88">
        <f t="shared" si="27"/>
        <v>0</v>
      </c>
      <c r="AM12" s="88">
        <f t="shared" si="27"/>
        <v>0</v>
      </c>
      <c r="AN12" s="88">
        <f t="shared" si="27"/>
        <v>0</v>
      </c>
      <c r="AO12" s="88">
        <f t="shared" si="27"/>
        <v>0</v>
      </c>
      <c r="AP12" s="88">
        <f t="shared" si="27"/>
        <v>0</v>
      </c>
      <c r="AQ12" s="88">
        <f t="shared" si="27"/>
        <v>0</v>
      </c>
      <c r="AR12" s="88">
        <f t="shared" si="27"/>
        <v>0</v>
      </c>
      <c r="AS12" s="88">
        <f t="shared" si="27"/>
        <v>0</v>
      </c>
      <c r="AT12" s="88">
        <f t="shared" si="27"/>
        <v>0</v>
      </c>
      <c r="AU12" s="88">
        <f t="shared" si="27"/>
        <v>0</v>
      </c>
      <c r="AV12" s="88">
        <f t="shared" si="27"/>
        <v>0</v>
      </c>
      <c r="AW12" s="88">
        <f t="shared" si="27"/>
        <v>0</v>
      </c>
      <c r="AX12" s="88">
        <f t="shared" si="27"/>
        <v>0</v>
      </c>
      <c r="AY12" s="88">
        <f t="shared" si="27"/>
        <v>0</v>
      </c>
      <c r="AZ12" s="88">
        <f t="shared" si="27"/>
        <v>0</v>
      </c>
      <c r="BA12" s="88">
        <f t="shared" si="27"/>
        <v>0</v>
      </c>
      <c r="BB12" s="88">
        <f t="shared" si="27"/>
        <v>0</v>
      </c>
      <c r="BC12" s="88">
        <f t="shared" si="27"/>
        <v>0</v>
      </c>
      <c r="BD12" s="88">
        <f t="shared" si="27"/>
        <v>0</v>
      </c>
      <c r="BE12" s="88">
        <f t="shared" si="27"/>
        <v>0</v>
      </c>
      <c r="BF12" s="88">
        <f t="shared" si="27"/>
        <v>0</v>
      </c>
      <c r="BG12" s="88">
        <f t="shared" si="27"/>
        <v>0</v>
      </c>
      <c r="BH12" s="88">
        <f t="shared" si="27"/>
        <v>0</v>
      </c>
      <c r="BI12" s="88">
        <f t="shared" si="27"/>
        <v>0</v>
      </c>
      <c r="BJ12" s="88">
        <f t="shared" si="27"/>
        <v>0</v>
      </c>
      <c r="BK12" s="88">
        <f t="shared" si="27"/>
        <v>0</v>
      </c>
      <c r="BL12" s="88">
        <f t="shared" si="27"/>
        <v>0</v>
      </c>
      <c r="BM12" s="88">
        <f t="shared" si="27"/>
        <v>0</v>
      </c>
      <c r="BN12" s="88">
        <f t="shared" si="27"/>
        <v>0</v>
      </c>
      <c r="BO12" s="88">
        <f t="shared" si="27"/>
        <v>0</v>
      </c>
      <c r="BP12" s="88">
        <f t="shared" si="27"/>
        <v>0</v>
      </c>
      <c r="BQ12" s="88">
        <f t="shared" si="27"/>
        <v>0</v>
      </c>
      <c r="BR12" s="88">
        <f t="shared" si="27"/>
        <v>0</v>
      </c>
      <c r="BS12" s="88">
        <f t="shared" ref="BS12:BX12" si="28">BR12</f>
        <v>0</v>
      </c>
      <c r="BT12" s="88">
        <f t="shared" si="28"/>
        <v>0</v>
      </c>
      <c r="BU12" s="88">
        <f t="shared" si="28"/>
        <v>0</v>
      </c>
      <c r="BV12" s="88">
        <f t="shared" si="28"/>
        <v>0</v>
      </c>
      <c r="BW12" s="88">
        <f t="shared" si="28"/>
        <v>0</v>
      </c>
      <c r="BX12" s="88">
        <f t="shared" si="28"/>
        <v>0</v>
      </c>
      <c r="BY12" s="88">
        <f t="shared" ref="BY12" si="29">BX12</f>
        <v>0</v>
      </c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</row>
    <row r="13" spans="1:101" s="3" customFormat="1" ht="10.5" x14ac:dyDescent="0.25">
      <c r="A13" s="145"/>
      <c r="B13" s="79"/>
      <c r="C13" s="79"/>
      <c r="D13" s="80"/>
      <c r="E13" s="86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14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14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148"/>
      <c r="AT13" s="88"/>
      <c r="AU13" s="88"/>
      <c r="AV13" s="88"/>
      <c r="AW13" s="88"/>
      <c r="AX13" s="88"/>
      <c r="AY13" s="88"/>
      <c r="AZ13" s="88"/>
      <c r="BA13" s="88"/>
      <c r="BB13" s="14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14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</row>
    <row r="14" spans="1:101" s="3" customFormat="1" ht="10.5" x14ac:dyDescent="0.25">
      <c r="A14" s="145"/>
      <c r="B14" s="79"/>
      <c r="C14" s="79"/>
      <c r="D14" s="80"/>
      <c r="E14" s="86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14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14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48"/>
      <c r="AT14" s="88"/>
      <c r="AU14" s="88"/>
      <c r="AV14" s="88"/>
      <c r="AW14" s="88"/>
      <c r="AX14" s="88"/>
      <c r="AY14" s="88"/>
      <c r="AZ14" s="88"/>
      <c r="BA14" s="88"/>
      <c r="BB14" s="14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14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</row>
    <row r="15" spans="1:101" s="3" customFormat="1" ht="10.5" x14ac:dyDescent="0.25">
      <c r="A15" s="145"/>
      <c r="B15" s="79"/>
      <c r="C15" s="79"/>
      <c r="D15" s="80"/>
      <c r="E15" s="86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14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14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148"/>
      <c r="AT15" s="88"/>
      <c r="AU15" s="88"/>
      <c r="AV15" s="88"/>
      <c r="AW15" s="88"/>
      <c r="AX15" s="88"/>
      <c r="AY15" s="88"/>
      <c r="AZ15" s="88"/>
      <c r="BA15" s="88"/>
      <c r="BB15" s="14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14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</row>
    <row r="16" spans="1:101" s="3" customFormat="1" ht="10.5" x14ac:dyDescent="0.25">
      <c r="A16" s="145"/>
      <c r="B16" s="79"/>
      <c r="C16" s="79"/>
      <c r="D16" s="80"/>
      <c r="E16" s="86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14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14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148"/>
      <c r="AT16" s="88"/>
      <c r="AU16" s="88"/>
      <c r="AV16" s="88"/>
      <c r="AW16" s="88"/>
      <c r="AX16" s="88"/>
      <c r="AY16" s="88"/>
      <c r="AZ16" s="88"/>
      <c r="BA16" s="88"/>
      <c r="BB16" s="14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14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</row>
    <row r="17" spans="1:101" s="3" customFormat="1" ht="10.5" x14ac:dyDescent="0.25">
      <c r="A17" s="145"/>
      <c r="B17" s="79"/>
      <c r="C17" s="79"/>
      <c r="D17" s="80"/>
      <c r="E17" s="86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14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4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148"/>
      <c r="AT17" s="88"/>
      <c r="AU17" s="88"/>
      <c r="AV17" s="88"/>
      <c r="AW17" s="88"/>
      <c r="AX17" s="88"/>
      <c r="AY17" s="88"/>
      <c r="AZ17" s="88"/>
      <c r="BA17" s="88"/>
      <c r="BB17" s="14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14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</row>
    <row r="18" spans="1:101" s="3" customFormat="1" ht="10.5" x14ac:dyDescent="0.25">
      <c r="A18" s="145"/>
      <c r="B18" s="79"/>
      <c r="C18" s="79"/>
      <c r="D18" s="80"/>
      <c r="E18" s="86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14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14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148"/>
      <c r="AT18" s="88"/>
      <c r="AU18" s="88"/>
      <c r="AV18" s="88"/>
      <c r="AW18" s="88"/>
      <c r="AX18" s="88"/>
      <c r="AY18" s="88"/>
      <c r="AZ18" s="88"/>
      <c r="BA18" s="88"/>
      <c r="BB18" s="14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14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</row>
    <row r="19" spans="1:101" s="3" customFormat="1" ht="10.5" x14ac:dyDescent="0.25">
      <c r="A19" s="145"/>
      <c r="B19" s="79"/>
      <c r="C19" s="79"/>
      <c r="D19" s="80"/>
      <c r="E19" s="86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14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14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148"/>
      <c r="AT19" s="88"/>
      <c r="AU19" s="88"/>
      <c r="AV19" s="88"/>
      <c r="AW19" s="88"/>
      <c r="AX19" s="88"/>
      <c r="AY19" s="88"/>
      <c r="AZ19" s="88"/>
      <c r="BA19" s="88"/>
      <c r="BB19" s="14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14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</row>
    <row r="20" spans="1:101" s="3" customFormat="1" ht="10.5" x14ac:dyDescent="0.25">
      <c r="A20" s="145"/>
      <c r="B20" s="79"/>
      <c r="C20" s="79"/>
      <c r="D20" s="80"/>
      <c r="E20" s="86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14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14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148"/>
      <c r="AT20" s="88"/>
      <c r="AU20" s="88"/>
      <c r="AV20" s="88"/>
      <c r="AW20" s="88"/>
      <c r="AX20" s="88"/>
      <c r="AY20" s="88"/>
      <c r="AZ20" s="88"/>
      <c r="BA20" s="88"/>
      <c r="BB20" s="14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14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</row>
    <row r="21" spans="1:101" s="3" customFormat="1" ht="10.5" x14ac:dyDescent="0.25">
      <c r="A21" s="145"/>
      <c r="B21" s="79"/>
      <c r="C21" s="79"/>
      <c r="D21" s="80"/>
      <c r="E21" s="86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14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14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148"/>
      <c r="AT21" s="88"/>
      <c r="AU21" s="88"/>
      <c r="AV21" s="88"/>
      <c r="AW21" s="88"/>
      <c r="AX21" s="88"/>
      <c r="AY21" s="88"/>
      <c r="AZ21" s="88"/>
      <c r="BA21" s="88"/>
      <c r="BB21" s="14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14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</row>
    <row r="22" spans="1:101" s="3" customFormat="1" ht="10.5" x14ac:dyDescent="0.25">
      <c r="A22" s="145"/>
      <c r="B22" s="79"/>
      <c r="C22" s="79"/>
      <c r="D22" s="80"/>
      <c r="E22" s="86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14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14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148"/>
      <c r="AT22" s="88"/>
      <c r="AU22" s="88"/>
      <c r="AV22" s="88"/>
      <c r="AW22" s="88"/>
      <c r="AX22" s="88"/>
      <c r="AY22" s="88"/>
      <c r="AZ22" s="88"/>
      <c r="BA22" s="88"/>
      <c r="BB22" s="14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14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</row>
    <row r="23" spans="1:101" s="3" customFormat="1" ht="10.5" x14ac:dyDescent="0.25">
      <c r="A23" s="145"/>
      <c r="B23" s="79"/>
      <c r="C23" s="79"/>
      <c r="D23" s="80"/>
      <c r="E23" s="86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14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14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148"/>
      <c r="AT23" s="88"/>
      <c r="AU23" s="88"/>
      <c r="AV23" s="88"/>
      <c r="AW23" s="88"/>
      <c r="AX23" s="88"/>
      <c r="AY23" s="88"/>
      <c r="AZ23" s="88"/>
      <c r="BA23" s="88"/>
      <c r="BB23" s="14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14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</row>
    <row r="24" spans="1:101" s="3" customFormat="1" ht="10.5" x14ac:dyDescent="0.25">
      <c r="A24" s="145"/>
      <c r="B24" s="79"/>
      <c r="C24" s="79"/>
      <c r="D24" s="80"/>
      <c r="E24" s="86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14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14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148"/>
      <c r="AT24" s="88"/>
      <c r="AU24" s="88"/>
      <c r="AV24" s="88"/>
      <c r="AW24" s="88"/>
      <c r="AX24" s="88"/>
      <c r="AY24" s="88"/>
      <c r="AZ24" s="88"/>
      <c r="BA24" s="88"/>
      <c r="BB24" s="14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14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</row>
    <row r="25" spans="1:101" s="3" customFormat="1" ht="10.5" x14ac:dyDescent="0.25">
      <c r="A25" s="145"/>
      <c r="B25" s="79"/>
      <c r="C25" s="79"/>
      <c r="D25" s="80"/>
      <c r="E25" s="86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14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14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148"/>
      <c r="AT25" s="88"/>
      <c r="AU25" s="88"/>
      <c r="AV25" s="88"/>
      <c r="AW25" s="88"/>
      <c r="AX25" s="88"/>
      <c r="AY25" s="88"/>
      <c r="AZ25" s="88"/>
      <c r="BA25" s="88"/>
      <c r="BB25" s="14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14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</row>
    <row r="26" spans="1:101" s="3" customFormat="1" ht="10.5" x14ac:dyDescent="0.25">
      <c r="A26" s="145"/>
      <c r="B26" s="79"/>
      <c r="C26" s="79"/>
      <c r="D26" s="80"/>
      <c r="E26" s="86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14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14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148"/>
      <c r="AT26" s="88"/>
      <c r="AU26" s="88"/>
      <c r="AV26" s="88"/>
      <c r="AW26" s="88"/>
      <c r="AX26" s="88"/>
      <c r="AY26" s="88"/>
      <c r="AZ26" s="88"/>
      <c r="BA26" s="88"/>
      <c r="BB26" s="14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14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</row>
    <row r="27" spans="1:101" s="3" customFormat="1" ht="10.5" x14ac:dyDescent="0.25">
      <c r="A27" s="145"/>
      <c r="B27" s="79"/>
      <c r="C27" s="79"/>
      <c r="D27" s="80"/>
      <c r="E27" s="86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14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14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148"/>
      <c r="AT27" s="88"/>
      <c r="AU27" s="88"/>
      <c r="AV27" s="88"/>
      <c r="AW27" s="88"/>
      <c r="AX27" s="88"/>
      <c r="AY27" s="88"/>
      <c r="AZ27" s="88"/>
      <c r="BA27" s="88"/>
      <c r="BB27" s="14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14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</row>
    <row r="28" spans="1:101" s="3" customFormat="1" ht="10.5" x14ac:dyDescent="0.25">
      <c r="A28" s="145"/>
      <c r="B28" s="79"/>
      <c r="C28" s="79"/>
      <c r="D28" s="80"/>
      <c r="E28" s="86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14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14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148"/>
      <c r="AT28" s="88"/>
      <c r="AU28" s="88"/>
      <c r="AV28" s="88"/>
      <c r="AW28" s="88"/>
      <c r="AX28" s="88"/>
      <c r="AY28" s="88"/>
      <c r="AZ28" s="88"/>
      <c r="BA28" s="88"/>
      <c r="BB28" s="14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14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</row>
    <row r="29" spans="1:101" s="3" customFormat="1" ht="10.5" x14ac:dyDescent="0.25">
      <c r="A29" s="145"/>
      <c r="B29" s="79"/>
      <c r="C29" s="79"/>
      <c r="D29" s="80"/>
      <c r="E29" s="86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14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14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148"/>
      <c r="AT29" s="88"/>
      <c r="AU29" s="88"/>
      <c r="AV29" s="88"/>
      <c r="AW29" s="88"/>
      <c r="AX29" s="88"/>
      <c r="AY29" s="88"/>
      <c r="AZ29" s="88"/>
      <c r="BA29" s="88"/>
      <c r="BB29" s="14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14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</row>
    <row r="30" spans="1:101" s="3" customFormat="1" ht="10.5" x14ac:dyDescent="0.25">
      <c r="A30" s="145"/>
      <c r="B30" s="79"/>
      <c r="C30" s="79"/>
      <c r="D30" s="80"/>
      <c r="E30" s="86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14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14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148"/>
      <c r="AT30" s="88"/>
      <c r="AU30" s="88"/>
      <c r="AV30" s="88"/>
      <c r="AW30" s="88"/>
      <c r="AX30" s="88"/>
      <c r="AY30" s="88"/>
      <c r="AZ30" s="88"/>
      <c r="BA30" s="88"/>
      <c r="BB30" s="14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14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</row>
    <row r="31" spans="1:101" s="3" customFormat="1" ht="10.5" x14ac:dyDescent="0.25">
      <c r="A31" s="145"/>
      <c r="B31" s="79"/>
      <c r="C31" s="79"/>
      <c r="D31" s="80"/>
      <c r="E31" s="86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14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14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148"/>
      <c r="AT31" s="88"/>
      <c r="AU31" s="88"/>
      <c r="AV31" s="88"/>
      <c r="AW31" s="88"/>
      <c r="AX31" s="88"/>
      <c r="AY31" s="88"/>
      <c r="AZ31" s="88"/>
      <c r="BA31" s="88"/>
      <c r="BB31" s="14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14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</row>
    <row r="32" spans="1:101" s="3" customFormat="1" ht="10.5" x14ac:dyDescent="0.25">
      <c r="A32" s="145" t="str">
        <f t="shared" si="20"/>
        <v/>
      </c>
      <c r="B32" s="79"/>
      <c r="C32" s="79"/>
      <c r="D32" s="80"/>
      <c r="E32" s="86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14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14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148"/>
      <c r="AT32" s="88"/>
      <c r="AU32" s="88"/>
      <c r="AV32" s="88"/>
      <c r="AW32" s="88"/>
      <c r="AX32" s="88"/>
      <c r="AY32" s="88"/>
      <c r="AZ32" s="88"/>
      <c r="BA32" s="88"/>
      <c r="BB32" s="14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14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</row>
    <row r="33" spans="1:101" s="3" customFormat="1" ht="10.5" x14ac:dyDescent="0.25">
      <c r="A33" s="145" t="str">
        <f t="shared" si="20"/>
        <v/>
      </c>
      <c r="B33" s="79"/>
      <c r="C33" s="79"/>
      <c r="D33" s="80"/>
      <c r="E33" s="86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14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14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148"/>
      <c r="AT33" s="88"/>
      <c r="AU33" s="88"/>
      <c r="AV33" s="88"/>
      <c r="AW33" s="88"/>
      <c r="AX33" s="88"/>
      <c r="AY33" s="88"/>
      <c r="AZ33" s="88"/>
      <c r="BA33" s="88"/>
      <c r="BB33" s="14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14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</row>
    <row r="34" spans="1:101" s="3" customFormat="1" ht="10.5" x14ac:dyDescent="0.25">
      <c r="A34" s="145" t="str">
        <f t="shared" si="20"/>
        <v/>
      </c>
      <c r="B34" s="79"/>
      <c r="C34" s="79"/>
      <c r="D34" s="80"/>
      <c r="E34" s="86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14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14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148"/>
      <c r="AT34" s="88"/>
      <c r="AU34" s="88"/>
      <c r="AV34" s="88"/>
      <c r="AW34" s="88"/>
      <c r="AX34" s="88"/>
      <c r="AY34" s="88"/>
      <c r="AZ34" s="88"/>
      <c r="BA34" s="88"/>
      <c r="BB34" s="14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14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</row>
    <row r="35" spans="1:101" s="3" customFormat="1" ht="10.5" x14ac:dyDescent="0.25">
      <c r="A35" s="145" t="str">
        <f t="shared" si="20"/>
        <v/>
      </c>
      <c r="B35" s="79"/>
      <c r="C35" s="79"/>
      <c r="D35" s="80"/>
      <c r="E35" s="86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14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14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148"/>
      <c r="AT35" s="88"/>
      <c r="AU35" s="88"/>
      <c r="AV35" s="88"/>
      <c r="AW35" s="88"/>
      <c r="AX35" s="88"/>
      <c r="AY35" s="88"/>
      <c r="AZ35" s="88"/>
      <c r="BA35" s="88"/>
      <c r="BB35" s="14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14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</row>
    <row r="36" spans="1:101" s="3" customFormat="1" ht="10.5" x14ac:dyDescent="0.25">
      <c r="A36" s="145" t="str">
        <f t="shared" si="20"/>
        <v/>
      </c>
      <c r="B36" s="79"/>
      <c r="C36" s="79"/>
      <c r="D36" s="80"/>
      <c r="E36" s="86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14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14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148"/>
      <c r="AT36" s="88"/>
      <c r="AU36" s="88"/>
      <c r="AV36" s="88"/>
      <c r="AW36" s="88"/>
      <c r="AX36" s="88"/>
      <c r="AY36" s="88"/>
      <c r="AZ36" s="88"/>
      <c r="BA36" s="88"/>
      <c r="BB36" s="14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14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</row>
    <row r="37" spans="1:101" s="3" customFormat="1" ht="10.5" x14ac:dyDescent="0.25">
      <c r="A37" s="145" t="str">
        <f t="shared" si="20"/>
        <v/>
      </c>
      <c r="B37" s="79"/>
      <c r="C37" s="79"/>
      <c r="D37" s="80"/>
      <c r="E37" s="86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14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14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148"/>
      <c r="AT37" s="88"/>
      <c r="AU37" s="88"/>
      <c r="AV37" s="88"/>
      <c r="AW37" s="88"/>
      <c r="AX37" s="88"/>
      <c r="AY37" s="88"/>
      <c r="AZ37" s="88"/>
      <c r="BA37" s="88"/>
      <c r="BB37" s="14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14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</row>
    <row r="38" spans="1:101" s="3" customFormat="1" ht="10.5" x14ac:dyDescent="0.25">
      <c r="A38" s="145" t="str">
        <f t="shared" si="20"/>
        <v/>
      </c>
      <c r="B38" s="79"/>
      <c r="C38" s="79"/>
      <c r="D38" s="80"/>
      <c r="E38" s="86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14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14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148"/>
      <c r="AT38" s="88"/>
      <c r="AU38" s="88"/>
      <c r="AV38" s="88"/>
      <c r="AW38" s="88"/>
      <c r="AX38" s="88"/>
      <c r="AY38" s="88"/>
      <c r="AZ38" s="88"/>
      <c r="BA38" s="88"/>
      <c r="BB38" s="14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14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</row>
    <row r="39" spans="1:101" s="3" customFormat="1" ht="10.5" x14ac:dyDescent="0.25">
      <c r="A39" s="145" t="str">
        <f t="shared" si="20"/>
        <v/>
      </c>
      <c r="B39" s="79"/>
      <c r="C39" s="79"/>
      <c r="D39" s="80"/>
      <c r="E39" s="86"/>
      <c r="F39" s="88"/>
      <c r="G39" s="88"/>
      <c r="H39" s="89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9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9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9"/>
      <c r="BI39" s="88"/>
      <c r="BJ39" s="88"/>
      <c r="BK39" s="88"/>
      <c r="BL39" s="88"/>
      <c r="BM39" s="88"/>
      <c r="BN39" s="89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</row>
    <row r="40" spans="1:101" s="3" customFormat="1" ht="10.5" x14ac:dyDescent="0.25">
      <c r="A40" s="145" t="str">
        <f t="shared" si="20"/>
        <v/>
      </c>
      <c r="B40" s="79"/>
      <c r="C40" s="79"/>
      <c r="D40" s="80"/>
      <c r="E40" s="86"/>
      <c r="F40" s="88"/>
      <c r="G40" s="88"/>
      <c r="H40" s="89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9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9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9"/>
      <c r="BI40" s="88"/>
      <c r="BJ40" s="88"/>
      <c r="BK40" s="88"/>
      <c r="BL40" s="88"/>
      <c r="BM40" s="88"/>
      <c r="BN40" s="89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</row>
    <row r="41" spans="1:101" s="3" customFormat="1" ht="10.5" x14ac:dyDescent="0.25">
      <c r="A41" s="145" t="str">
        <f t="shared" si="20"/>
        <v/>
      </c>
      <c r="B41" s="79"/>
      <c r="C41" s="79"/>
      <c r="D41" s="80"/>
      <c r="E41" s="86"/>
      <c r="F41" s="88"/>
      <c r="G41" s="88"/>
      <c r="H41" s="89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9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9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9"/>
      <c r="BI41" s="88"/>
      <c r="BJ41" s="88"/>
      <c r="BK41" s="88"/>
      <c r="BL41" s="88"/>
      <c r="BM41" s="88"/>
      <c r="BN41" s="89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</row>
    <row r="42" spans="1:101" s="3" customFormat="1" ht="10.5" x14ac:dyDescent="0.25">
      <c r="A42" s="145" t="str">
        <f t="shared" si="20"/>
        <v/>
      </c>
      <c r="B42" s="79"/>
      <c r="C42" s="79"/>
      <c r="D42" s="80"/>
      <c r="E42" s="86"/>
      <c r="F42" s="88"/>
      <c r="G42" s="88"/>
      <c r="H42" s="89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9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9"/>
      <c r="BI42" s="88"/>
      <c r="BJ42" s="88"/>
      <c r="BK42" s="88"/>
      <c r="BL42" s="88"/>
      <c r="BM42" s="88"/>
      <c r="BN42" s="89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</row>
    <row r="43" spans="1:101" s="3" customFormat="1" ht="10.5" x14ac:dyDescent="0.25">
      <c r="A43" s="145" t="str">
        <f t="shared" si="20"/>
        <v/>
      </c>
      <c r="B43" s="79"/>
      <c r="C43" s="79"/>
      <c r="D43" s="80"/>
      <c r="E43" s="86"/>
      <c r="F43" s="88"/>
      <c r="G43" s="88"/>
      <c r="H43" s="89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9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9"/>
      <c r="BI43" s="88"/>
      <c r="BJ43" s="88"/>
      <c r="BK43" s="88"/>
      <c r="BL43" s="88"/>
      <c r="BM43" s="88"/>
      <c r="BN43" s="89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</row>
    <row r="44" spans="1:101" s="3" customFormat="1" ht="10.5" x14ac:dyDescent="0.25">
      <c r="A44" s="145" t="str">
        <f t="shared" si="20"/>
        <v/>
      </c>
      <c r="B44" s="79"/>
      <c r="C44" s="79"/>
      <c r="D44" s="80"/>
      <c r="E44" s="86"/>
      <c r="F44" s="88"/>
      <c r="G44" s="88"/>
      <c r="H44" s="89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9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9"/>
      <c r="BI44" s="88"/>
      <c r="BJ44" s="88"/>
      <c r="BK44" s="88"/>
      <c r="BL44" s="88"/>
      <c r="BM44" s="88"/>
      <c r="BN44" s="89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</row>
    <row r="45" spans="1:101" s="3" customFormat="1" ht="10.5" x14ac:dyDescent="0.25">
      <c r="A45" s="145" t="str">
        <f t="shared" si="20"/>
        <v/>
      </c>
      <c r="B45" s="79"/>
      <c r="C45" s="79"/>
      <c r="D45" s="80"/>
      <c r="E45" s="86"/>
      <c r="F45" s="88"/>
      <c r="G45" s="88"/>
      <c r="H45" s="89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9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9"/>
      <c r="BI45" s="88"/>
      <c r="BJ45" s="88"/>
      <c r="BK45" s="88"/>
      <c r="BL45" s="88"/>
      <c r="BM45" s="88"/>
      <c r="BN45" s="89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</row>
    <row r="46" spans="1:101" s="3" customFormat="1" ht="10.5" x14ac:dyDescent="0.25">
      <c r="A46" s="145" t="str">
        <f t="shared" si="20"/>
        <v/>
      </c>
      <c r="B46" s="79"/>
      <c r="C46" s="79"/>
      <c r="D46" s="80"/>
      <c r="E46" s="86"/>
      <c r="F46" s="88"/>
      <c r="G46" s="88"/>
      <c r="H46" s="89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9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9"/>
      <c r="BI46" s="88"/>
      <c r="BJ46" s="88"/>
      <c r="BK46" s="88"/>
      <c r="BL46" s="88"/>
      <c r="BM46" s="88"/>
      <c r="BN46" s="89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</row>
    <row r="47" spans="1:101" s="3" customFormat="1" ht="10.5" x14ac:dyDescent="0.25">
      <c r="A47" s="145" t="str">
        <f t="shared" si="20"/>
        <v/>
      </c>
      <c r="B47" s="79"/>
      <c r="C47" s="79"/>
      <c r="D47" s="80"/>
      <c r="E47" s="86"/>
      <c r="F47" s="88"/>
      <c r="G47" s="88"/>
      <c r="H47" s="89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9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9"/>
      <c r="BI47" s="88"/>
      <c r="BJ47" s="88"/>
      <c r="BK47" s="88"/>
      <c r="BL47" s="88"/>
      <c r="BM47" s="88"/>
      <c r="BN47" s="89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</row>
    <row r="48" spans="1:101" s="3" customFormat="1" ht="10.5" x14ac:dyDescent="0.25">
      <c r="A48" s="145" t="str">
        <f t="shared" si="20"/>
        <v/>
      </c>
      <c r="B48" s="79"/>
      <c r="C48" s="79"/>
      <c r="D48" s="80"/>
      <c r="E48" s="86"/>
      <c r="F48" s="88"/>
      <c r="G48" s="88"/>
      <c r="H48" s="89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9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9"/>
      <c r="BI48" s="88"/>
      <c r="BJ48" s="88"/>
      <c r="BK48" s="88"/>
      <c r="BL48" s="88"/>
      <c r="BM48" s="88"/>
      <c r="BN48" s="89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</row>
    <row r="49" spans="1:101" s="3" customFormat="1" ht="10.5" x14ac:dyDescent="0.25">
      <c r="A49" s="145" t="str">
        <f t="shared" si="20"/>
        <v/>
      </c>
      <c r="B49" s="79"/>
      <c r="C49" s="79"/>
      <c r="D49" s="80"/>
      <c r="E49" s="86"/>
      <c r="F49" s="88"/>
      <c r="G49" s="88"/>
      <c r="H49" s="89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9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9"/>
      <c r="BI49" s="88"/>
      <c r="BJ49" s="88"/>
      <c r="BK49" s="88"/>
      <c r="BL49" s="88"/>
      <c r="BM49" s="88"/>
      <c r="BN49" s="89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</row>
    <row r="50" spans="1:101" s="3" customFormat="1" ht="10.5" x14ac:dyDescent="0.25">
      <c r="A50" s="145" t="str">
        <f t="shared" si="20"/>
        <v/>
      </c>
      <c r="B50" s="79"/>
      <c r="C50" s="79"/>
      <c r="D50" s="80"/>
      <c r="E50" s="86"/>
      <c r="F50" s="88"/>
      <c r="G50" s="88"/>
      <c r="H50" s="89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9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9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9"/>
      <c r="BI50" s="88"/>
      <c r="BJ50" s="88"/>
      <c r="BK50" s="88"/>
      <c r="BL50" s="88"/>
      <c r="BM50" s="88"/>
      <c r="BN50" s="89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</row>
    <row r="51" spans="1:101" s="3" customFormat="1" ht="10.5" x14ac:dyDescent="0.25">
      <c r="A51" s="145" t="str">
        <f t="shared" si="20"/>
        <v/>
      </c>
      <c r="B51" s="79"/>
      <c r="C51" s="79"/>
      <c r="D51" s="80"/>
      <c r="E51" s="86"/>
      <c r="F51" s="88"/>
      <c r="G51" s="88"/>
      <c r="H51" s="89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9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9"/>
      <c r="BI51" s="88"/>
      <c r="BJ51" s="88"/>
      <c r="BK51" s="88"/>
      <c r="BL51" s="88"/>
      <c r="BM51" s="88"/>
      <c r="BN51" s="89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</row>
    <row r="52" spans="1:101" s="3" customFormat="1" ht="10.5" x14ac:dyDescent="0.25">
      <c r="A52" s="145" t="str">
        <f t="shared" si="20"/>
        <v/>
      </c>
      <c r="B52" s="79"/>
      <c r="C52" s="79"/>
      <c r="D52" s="80"/>
      <c r="E52" s="86"/>
      <c r="F52" s="88"/>
      <c r="G52" s="88"/>
      <c r="H52" s="89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9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9"/>
      <c r="BI52" s="88"/>
      <c r="BJ52" s="88"/>
      <c r="BK52" s="88"/>
      <c r="BL52" s="88"/>
      <c r="BM52" s="88"/>
      <c r="BN52" s="89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</row>
    <row r="53" spans="1:101" s="3" customFormat="1" ht="10.5" x14ac:dyDescent="0.25">
      <c r="A53" s="145" t="str">
        <f t="shared" si="20"/>
        <v/>
      </c>
      <c r="B53" s="79"/>
      <c r="C53" s="79"/>
      <c r="D53" s="80"/>
      <c r="E53" s="86"/>
      <c r="F53" s="88"/>
      <c r="G53" s="88"/>
      <c r="H53" s="89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9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9"/>
      <c r="BI53" s="88"/>
      <c r="BJ53" s="88"/>
      <c r="BK53" s="88"/>
      <c r="BL53" s="88"/>
      <c r="BM53" s="88"/>
      <c r="BN53" s="89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</row>
    <row r="54" spans="1:101" s="3" customFormat="1" ht="10.5" x14ac:dyDescent="0.25">
      <c r="A54" s="145" t="str">
        <f t="shared" si="20"/>
        <v/>
      </c>
      <c r="B54" s="79"/>
      <c r="C54" s="79"/>
      <c r="D54" s="80"/>
      <c r="E54" s="86"/>
      <c r="F54" s="88"/>
      <c r="G54" s="88"/>
      <c r="H54" s="89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9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9"/>
      <c r="BI54" s="88"/>
      <c r="BJ54" s="88"/>
      <c r="BK54" s="88"/>
      <c r="BL54" s="88"/>
      <c r="BM54" s="88"/>
      <c r="BN54" s="89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</row>
    <row r="55" spans="1:101" s="3" customFormat="1" ht="10.5" x14ac:dyDescent="0.25">
      <c r="A55" s="145" t="str">
        <f t="shared" si="20"/>
        <v/>
      </c>
      <c r="B55" s="79"/>
      <c r="C55" s="79"/>
      <c r="D55" s="80"/>
      <c r="E55" s="86"/>
      <c r="F55" s="88"/>
      <c r="G55" s="88"/>
      <c r="H55" s="89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9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9"/>
      <c r="BI55" s="88"/>
      <c r="BJ55" s="88"/>
      <c r="BK55" s="88"/>
      <c r="BL55" s="88"/>
      <c r="BM55" s="88"/>
      <c r="BN55" s="89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</row>
    <row r="56" spans="1:101" s="3" customFormat="1" ht="10.5" x14ac:dyDescent="0.25">
      <c r="A56" s="145" t="str">
        <f t="shared" si="20"/>
        <v/>
      </c>
      <c r="B56" s="79"/>
      <c r="C56" s="79"/>
      <c r="D56" s="80"/>
      <c r="E56" s="86"/>
      <c r="F56" s="88"/>
      <c r="G56" s="88"/>
      <c r="H56" s="89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9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9"/>
      <c r="BI56" s="88"/>
      <c r="BJ56" s="88"/>
      <c r="BK56" s="88"/>
      <c r="BL56" s="88"/>
      <c r="BM56" s="88"/>
      <c r="BN56" s="89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</row>
    <row r="57" spans="1:101" s="3" customFormat="1" ht="10.5" x14ac:dyDescent="0.25">
      <c r="A57" s="145" t="str">
        <f t="shared" si="20"/>
        <v/>
      </c>
      <c r="B57" s="79"/>
      <c r="C57" s="79"/>
      <c r="D57" s="80"/>
      <c r="E57" s="86"/>
      <c r="F57" s="88"/>
      <c r="G57" s="88"/>
      <c r="H57" s="89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9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9"/>
      <c r="BI57" s="88"/>
      <c r="BJ57" s="88"/>
      <c r="BK57" s="88"/>
      <c r="BL57" s="88"/>
      <c r="BM57" s="88"/>
      <c r="BN57" s="89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</row>
    <row r="58" spans="1:101" s="3" customFormat="1" ht="10.5" x14ac:dyDescent="0.25">
      <c r="A58" s="145" t="str">
        <f t="shared" si="20"/>
        <v/>
      </c>
      <c r="B58" s="79"/>
      <c r="C58" s="79"/>
      <c r="D58" s="80"/>
      <c r="E58" s="86"/>
      <c r="F58" s="88"/>
      <c r="G58" s="88"/>
      <c r="H58" s="89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9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9"/>
      <c r="BI58" s="88"/>
      <c r="BJ58" s="88"/>
      <c r="BK58" s="88"/>
      <c r="BL58" s="88"/>
      <c r="BM58" s="88"/>
      <c r="BN58" s="89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</row>
    <row r="59" spans="1:101" s="3" customFormat="1" ht="10.5" x14ac:dyDescent="0.25">
      <c r="A59" s="145" t="str">
        <f t="shared" si="20"/>
        <v/>
      </c>
      <c r="B59" s="79"/>
      <c r="C59" s="79"/>
      <c r="D59" s="80"/>
      <c r="E59" s="86"/>
      <c r="F59" s="88"/>
      <c r="G59" s="88"/>
      <c r="H59" s="89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9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9"/>
      <c r="BI59" s="88"/>
      <c r="BJ59" s="88"/>
      <c r="BK59" s="88"/>
      <c r="BL59" s="88"/>
      <c r="BM59" s="88"/>
      <c r="BN59" s="89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</row>
    <row r="60" spans="1:101" s="3" customFormat="1" ht="10.5" x14ac:dyDescent="0.25">
      <c r="A60" s="145" t="str">
        <f t="shared" si="20"/>
        <v/>
      </c>
      <c r="B60" s="79"/>
      <c r="C60" s="79"/>
      <c r="D60" s="80"/>
      <c r="E60" s="86"/>
      <c r="F60" s="88"/>
      <c r="G60" s="88"/>
      <c r="H60" s="89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9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9"/>
      <c r="BI60" s="88"/>
      <c r="BJ60" s="88"/>
      <c r="BK60" s="88"/>
      <c r="BL60" s="88"/>
      <c r="BM60" s="88"/>
      <c r="BN60" s="89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</row>
    <row r="61" spans="1:101" s="3" customFormat="1" ht="10.5" x14ac:dyDescent="0.25">
      <c r="A61" s="145" t="str">
        <f t="shared" si="20"/>
        <v/>
      </c>
      <c r="B61" s="79"/>
      <c r="C61" s="79"/>
      <c r="D61" s="80"/>
      <c r="E61" s="86"/>
      <c r="F61" s="88"/>
      <c r="G61" s="88"/>
      <c r="H61" s="89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9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9"/>
      <c r="BI61" s="88"/>
      <c r="BJ61" s="88"/>
      <c r="BK61" s="88"/>
      <c r="BL61" s="88"/>
      <c r="BM61" s="88"/>
      <c r="BN61" s="89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</row>
    <row r="62" spans="1:101" s="3" customFormat="1" ht="10.5" x14ac:dyDescent="0.25">
      <c r="A62" s="145" t="str">
        <f t="shared" si="20"/>
        <v/>
      </c>
      <c r="B62" s="79"/>
      <c r="C62" s="79"/>
      <c r="D62" s="80"/>
      <c r="E62" s="86"/>
      <c r="F62" s="88"/>
      <c r="G62" s="88"/>
      <c r="H62" s="89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9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9"/>
      <c r="BI62" s="88"/>
      <c r="BJ62" s="88"/>
      <c r="BK62" s="88"/>
      <c r="BL62" s="88"/>
      <c r="BM62" s="88"/>
      <c r="BN62" s="89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</row>
    <row r="63" spans="1:101" s="3" customFormat="1" ht="10.5" x14ac:dyDescent="0.25">
      <c r="A63" s="145" t="str">
        <f t="shared" si="20"/>
        <v/>
      </c>
      <c r="B63" s="79"/>
      <c r="C63" s="79"/>
      <c r="D63" s="80"/>
      <c r="E63" s="86"/>
      <c r="F63" s="88"/>
      <c r="G63" s="88"/>
      <c r="H63" s="89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9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9"/>
      <c r="BI63" s="88"/>
      <c r="BJ63" s="88"/>
      <c r="BK63" s="88"/>
      <c r="BL63" s="88"/>
      <c r="BM63" s="88"/>
      <c r="BN63" s="89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</row>
    <row r="64" spans="1:101" s="3" customFormat="1" ht="10.5" x14ac:dyDescent="0.25">
      <c r="A64" s="145" t="str">
        <f t="shared" si="20"/>
        <v/>
      </c>
      <c r="B64" s="79"/>
      <c r="C64" s="79"/>
      <c r="D64" s="80"/>
      <c r="E64" s="86"/>
      <c r="F64" s="88"/>
      <c r="G64" s="88"/>
      <c r="H64" s="89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9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9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9"/>
      <c r="BI64" s="88"/>
      <c r="BJ64" s="88"/>
      <c r="BK64" s="88"/>
      <c r="BL64" s="88"/>
      <c r="BM64" s="88"/>
      <c r="BN64" s="89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</row>
    <row r="65" spans="1:101" s="3" customFormat="1" ht="10.5" x14ac:dyDescent="0.25">
      <c r="A65" s="145" t="str">
        <f t="shared" si="20"/>
        <v/>
      </c>
      <c r="B65" s="79"/>
      <c r="C65" s="79"/>
      <c r="D65" s="80"/>
      <c r="E65" s="86"/>
      <c r="F65" s="88"/>
      <c r="G65" s="88"/>
      <c r="H65" s="89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9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9"/>
      <c r="BI65" s="88"/>
      <c r="BJ65" s="88"/>
      <c r="BK65" s="88"/>
      <c r="BL65" s="88"/>
      <c r="BM65" s="88"/>
      <c r="BN65" s="89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</row>
    <row r="66" spans="1:101" s="3" customFormat="1" ht="10.5" x14ac:dyDescent="0.25">
      <c r="A66" s="145" t="str">
        <f t="shared" si="20"/>
        <v/>
      </c>
      <c r="B66" s="79"/>
      <c r="C66" s="79"/>
      <c r="D66" s="80"/>
      <c r="E66" s="86"/>
      <c r="F66" s="88"/>
      <c r="G66" s="88"/>
      <c r="H66" s="89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9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9"/>
      <c r="BI66" s="88"/>
      <c r="BJ66" s="88"/>
      <c r="BK66" s="88"/>
      <c r="BL66" s="88"/>
      <c r="BM66" s="88"/>
      <c r="BN66" s="89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</row>
    <row r="67" spans="1:101" s="3" customFormat="1" ht="10.5" x14ac:dyDescent="0.25">
      <c r="A67" s="145" t="str">
        <f t="shared" si="20"/>
        <v/>
      </c>
      <c r="B67" s="79"/>
      <c r="C67" s="79"/>
      <c r="D67" s="80"/>
      <c r="E67" s="86"/>
      <c r="F67" s="88"/>
      <c r="G67" s="88"/>
      <c r="H67" s="89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9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9"/>
      <c r="BI67" s="88"/>
      <c r="BJ67" s="88"/>
      <c r="BK67" s="88"/>
      <c r="BL67" s="88"/>
      <c r="BM67" s="88"/>
      <c r="BN67" s="89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</row>
    <row r="68" spans="1:101" s="3" customFormat="1" ht="10.5" x14ac:dyDescent="0.25">
      <c r="A68" s="145" t="str">
        <f t="shared" si="20"/>
        <v/>
      </c>
      <c r="B68" s="79"/>
      <c r="C68" s="79"/>
      <c r="D68" s="80"/>
      <c r="E68" s="86"/>
      <c r="F68" s="88"/>
      <c r="G68" s="88"/>
      <c r="H68" s="89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9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9"/>
      <c r="BI68" s="88"/>
      <c r="BJ68" s="88"/>
      <c r="BK68" s="88"/>
      <c r="BL68" s="88"/>
      <c r="BM68" s="88"/>
      <c r="BN68" s="89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</row>
    <row r="69" spans="1:101" s="3" customFormat="1" ht="10.5" x14ac:dyDescent="0.25">
      <c r="A69" s="145" t="str">
        <f t="shared" si="20"/>
        <v/>
      </c>
      <c r="B69" s="79"/>
      <c r="C69" s="79"/>
      <c r="D69" s="80"/>
      <c r="E69" s="86"/>
      <c r="F69" s="88"/>
      <c r="G69" s="88"/>
      <c r="H69" s="89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9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9"/>
      <c r="BI69" s="88"/>
      <c r="BJ69" s="88"/>
      <c r="BK69" s="88"/>
      <c r="BL69" s="88"/>
      <c r="BM69" s="88"/>
      <c r="BN69" s="89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</row>
    <row r="70" spans="1:101" s="3" customFormat="1" ht="10.5" x14ac:dyDescent="0.25">
      <c r="A70" s="145" t="str">
        <f t="shared" si="20"/>
        <v/>
      </c>
      <c r="B70" s="79"/>
      <c r="C70" s="79"/>
      <c r="D70" s="80"/>
      <c r="E70" s="86"/>
      <c r="F70" s="88"/>
      <c r="G70" s="88"/>
      <c r="H70" s="89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9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9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9"/>
      <c r="BI70" s="88"/>
      <c r="BJ70" s="88"/>
      <c r="BK70" s="88"/>
      <c r="BL70" s="88"/>
      <c r="BM70" s="88"/>
      <c r="BN70" s="89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</row>
    <row r="71" spans="1:101" x14ac:dyDescent="0.25">
      <c r="A71" s="145" t="str">
        <f t="shared" si="20"/>
        <v/>
      </c>
      <c r="B71" s="79"/>
      <c r="C71" s="79"/>
      <c r="D71" s="80"/>
      <c r="E71" s="86"/>
      <c r="F71" s="88"/>
      <c r="G71" s="88"/>
      <c r="H71" s="89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9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9"/>
      <c r="BI71" s="88"/>
      <c r="BJ71" s="88"/>
      <c r="BK71" s="88"/>
      <c r="BL71" s="88"/>
      <c r="BM71" s="88"/>
      <c r="BN71" s="89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</row>
    <row r="72" spans="1:101" x14ac:dyDescent="0.25">
      <c r="A72" s="145" t="str">
        <f t="shared" si="20"/>
        <v/>
      </c>
      <c r="B72" s="79"/>
      <c r="C72" s="79"/>
      <c r="D72" s="80"/>
      <c r="E72" s="86"/>
      <c r="F72" s="88"/>
      <c r="G72" s="88"/>
      <c r="H72" s="89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9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9"/>
      <c r="BI72" s="88"/>
      <c r="BJ72" s="88"/>
      <c r="BK72" s="88"/>
      <c r="BL72" s="88"/>
      <c r="BM72" s="88"/>
      <c r="BN72" s="89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</row>
    <row r="73" spans="1:101" x14ac:dyDescent="0.25">
      <c r="A73" s="145" t="str">
        <f t="shared" si="20"/>
        <v/>
      </c>
      <c r="B73" s="79"/>
      <c r="C73" s="79"/>
      <c r="D73" s="80"/>
      <c r="E73" s="86"/>
      <c r="F73" s="88"/>
      <c r="G73" s="88"/>
      <c r="H73" s="89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9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9"/>
      <c r="BI73" s="88"/>
      <c r="BJ73" s="88"/>
      <c r="BK73" s="88"/>
      <c r="BL73" s="88"/>
      <c r="BM73" s="88"/>
      <c r="BN73" s="89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</row>
    <row r="74" spans="1:101" x14ac:dyDescent="0.25">
      <c r="A74" s="145" t="str">
        <f t="shared" ref="A74:A108" si="30">IF(D74="","",D74)</f>
        <v/>
      </c>
      <c r="B74" s="79"/>
      <c r="C74" s="79"/>
      <c r="D74" s="80"/>
      <c r="E74" s="86"/>
      <c r="F74" s="88"/>
      <c r="G74" s="88"/>
      <c r="H74" s="89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9"/>
      <c r="BI74" s="88"/>
      <c r="BJ74" s="88"/>
      <c r="BK74" s="88"/>
      <c r="BL74" s="88"/>
      <c r="BM74" s="88"/>
      <c r="BN74" s="89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</row>
    <row r="75" spans="1:101" x14ac:dyDescent="0.25">
      <c r="A75" s="145" t="str">
        <f t="shared" si="30"/>
        <v/>
      </c>
      <c r="B75" s="79"/>
      <c r="C75" s="79"/>
      <c r="D75" s="80"/>
      <c r="E75" s="86"/>
      <c r="F75" s="88"/>
      <c r="G75" s="88"/>
      <c r="H75" s="89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9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9"/>
      <c r="BI75" s="88"/>
      <c r="BJ75" s="88"/>
      <c r="BK75" s="88"/>
      <c r="BL75" s="88"/>
      <c r="BM75" s="88"/>
      <c r="BN75" s="89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</row>
    <row r="76" spans="1:101" x14ac:dyDescent="0.25">
      <c r="A76" s="145" t="str">
        <f t="shared" si="30"/>
        <v/>
      </c>
      <c r="B76" s="79"/>
      <c r="C76" s="79"/>
      <c r="D76" s="80"/>
      <c r="E76" s="86"/>
      <c r="F76" s="88"/>
      <c r="G76" s="88"/>
      <c r="H76" s="89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9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9"/>
      <c r="BI76" s="88"/>
      <c r="BJ76" s="88"/>
      <c r="BK76" s="88"/>
      <c r="BL76" s="88"/>
      <c r="BM76" s="88"/>
      <c r="BN76" s="89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</row>
    <row r="77" spans="1:101" x14ac:dyDescent="0.25">
      <c r="A77" s="145" t="str">
        <f t="shared" si="30"/>
        <v/>
      </c>
      <c r="B77" s="79"/>
      <c r="C77" s="79"/>
      <c r="D77" s="80"/>
      <c r="E77" s="86"/>
      <c r="F77" s="88"/>
      <c r="G77" s="88"/>
      <c r="H77" s="89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9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9"/>
      <c r="BI77" s="88"/>
      <c r="BJ77" s="88"/>
      <c r="BK77" s="88"/>
      <c r="BL77" s="88"/>
      <c r="BM77" s="88"/>
      <c r="BN77" s="89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</row>
    <row r="78" spans="1:101" x14ac:dyDescent="0.25">
      <c r="A78" s="145" t="str">
        <f t="shared" si="30"/>
        <v/>
      </c>
      <c r="B78" s="79"/>
      <c r="C78" s="79"/>
      <c r="D78" s="80"/>
      <c r="E78" s="86"/>
      <c r="F78" s="88"/>
      <c r="G78" s="88"/>
      <c r="H78" s="89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9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9"/>
      <c r="BI78" s="88"/>
      <c r="BJ78" s="88"/>
      <c r="BK78" s="88"/>
      <c r="BL78" s="88"/>
      <c r="BM78" s="88"/>
      <c r="BN78" s="89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</row>
    <row r="79" spans="1:101" x14ac:dyDescent="0.25">
      <c r="A79" s="145" t="str">
        <f t="shared" si="30"/>
        <v/>
      </c>
      <c r="B79" s="79"/>
      <c r="C79" s="79"/>
      <c r="D79" s="80"/>
      <c r="E79" s="86"/>
      <c r="F79" s="88"/>
      <c r="G79" s="88"/>
      <c r="H79" s="89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9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9"/>
      <c r="BI79" s="88"/>
      <c r="BJ79" s="88"/>
      <c r="BK79" s="88"/>
      <c r="BL79" s="88"/>
      <c r="BM79" s="88"/>
      <c r="BN79" s="89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</row>
    <row r="80" spans="1:101" x14ac:dyDescent="0.25">
      <c r="A80" s="145" t="str">
        <f t="shared" si="30"/>
        <v/>
      </c>
      <c r="B80" s="79"/>
      <c r="C80" s="79"/>
      <c r="D80" s="80"/>
      <c r="E80" s="86"/>
      <c r="F80" s="88"/>
      <c r="G80" s="88"/>
      <c r="H80" s="89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9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9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9"/>
      <c r="BI80" s="88"/>
      <c r="BJ80" s="88"/>
      <c r="BK80" s="88"/>
      <c r="BL80" s="88"/>
      <c r="BM80" s="88"/>
      <c r="BN80" s="89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</row>
    <row r="81" spans="1:101" x14ac:dyDescent="0.25">
      <c r="A81" s="145" t="str">
        <f t="shared" si="30"/>
        <v/>
      </c>
      <c r="B81" s="79"/>
      <c r="C81" s="79"/>
      <c r="D81" s="80"/>
      <c r="E81" s="86"/>
      <c r="F81" s="88"/>
      <c r="G81" s="88"/>
      <c r="H81" s="89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9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9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9"/>
      <c r="BI81" s="88"/>
      <c r="BJ81" s="88"/>
      <c r="BK81" s="88"/>
      <c r="BL81" s="88"/>
      <c r="BM81" s="88"/>
      <c r="BN81" s="89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</row>
    <row r="82" spans="1:101" x14ac:dyDescent="0.25">
      <c r="A82" s="145" t="str">
        <f t="shared" si="30"/>
        <v/>
      </c>
      <c r="B82" s="79"/>
      <c r="C82" s="79"/>
      <c r="D82" s="80"/>
      <c r="E82" s="86"/>
      <c r="F82" s="88"/>
      <c r="G82" s="88"/>
      <c r="H82" s="89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9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9"/>
      <c r="BI82" s="88"/>
      <c r="BJ82" s="88"/>
      <c r="BK82" s="88"/>
      <c r="BL82" s="88"/>
      <c r="BM82" s="88"/>
      <c r="BN82" s="89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</row>
    <row r="83" spans="1:101" x14ac:dyDescent="0.25">
      <c r="A83" s="145" t="str">
        <f t="shared" si="30"/>
        <v/>
      </c>
      <c r="B83" s="79"/>
      <c r="C83" s="79"/>
      <c r="D83" s="80"/>
      <c r="E83" s="86"/>
      <c r="F83" s="88"/>
      <c r="G83" s="88"/>
      <c r="H83" s="89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9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9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9"/>
      <c r="BI83" s="88"/>
      <c r="BJ83" s="88"/>
      <c r="BK83" s="88"/>
      <c r="BL83" s="88"/>
      <c r="BM83" s="88"/>
      <c r="BN83" s="89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</row>
    <row r="84" spans="1:101" x14ac:dyDescent="0.25">
      <c r="A84" s="145" t="str">
        <f t="shared" si="30"/>
        <v/>
      </c>
      <c r="B84" s="79"/>
      <c r="C84" s="79"/>
      <c r="D84" s="80"/>
      <c r="E84" s="86"/>
      <c r="F84" s="88"/>
      <c r="G84" s="88"/>
      <c r="H84" s="89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9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9"/>
      <c r="BI84" s="88"/>
      <c r="BJ84" s="88"/>
      <c r="BK84" s="88"/>
      <c r="BL84" s="88"/>
      <c r="BM84" s="88"/>
      <c r="BN84" s="89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</row>
    <row r="85" spans="1:101" x14ac:dyDescent="0.25">
      <c r="A85" s="145" t="str">
        <f t="shared" si="30"/>
        <v/>
      </c>
      <c r="B85" s="79"/>
      <c r="C85" s="79"/>
      <c r="D85" s="80"/>
      <c r="E85" s="86"/>
      <c r="F85" s="88"/>
      <c r="G85" s="88"/>
      <c r="H85" s="89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9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9"/>
      <c r="BI85" s="88"/>
      <c r="BJ85" s="88"/>
      <c r="BK85" s="88"/>
      <c r="BL85" s="88"/>
      <c r="BM85" s="88"/>
      <c r="BN85" s="89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</row>
    <row r="86" spans="1:101" x14ac:dyDescent="0.25">
      <c r="A86" s="145" t="str">
        <f t="shared" si="30"/>
        <v/>
      </c>
      <c r="B86" s="79"/>
      <c r="C86" s="79"/>
      <c r="D86" s="80"/>
      <c r="E86" s="86"/>
      <c r="F86" s="88"/>
      <c r="G86" s="88"/>
      <c r="H86" s="89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9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9"/>
      <c r="BI86" s="88"/>
      <c r="BJ86" s="88"/>
      <c r="BK86" s="88"/>
      <c r="BL86" s="88"/>
      <c r="BM86" s="88"/>
      <c r="BN86" s="89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</row>
    <row r="87" spans="1:101" x14ac:dyDescent="0.25">
      <c r="A87" s="145" t="str">
        <f t="shared" si="30"/>
        <v/>
      </c>
      <c r="B87" s="79"/>
      <c r="C87" s="79"/>
      <c r="D87" s="80"/>
      <c r="E87" s="86"/>
      <c r="F87" s="88"/>
      <c r="G87" s="88"/>
      <c r="H87" s="89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9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9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9"/>
      <c r="BI87" s="88"/>
      <c r="BJ87" s="88"/>
      <c r="BK87" s="88"/>
      <c r="BL87" s="88"/>
      <c r="BM87" s="88"/>
      <c r="BN87" s="89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</row>
    <row r="88" spans="1:101" x14ac:dyDescent="0.25">
      <c r="A88" s="145" t="str">
        <f t="shared" si="30"/>
        <v/>
      </c>
      <c r="B88" s="79"/>
      <c r="C88" s="79"/>
      <c r="D88" s="80"/>
      <c r="E88" s="86"/>
      <c r="F88" s="88"/>
      <c r="G88" s="88"/>
      <c r="H88" s="89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9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9"/>
      <c r="BI88" s="88"/>
      <c r="BJ88" s="88"/>
      <c r="BK88" s="88"/>
      <c r="BL88" s="88"/>
      <c r="BM88" s="88"/>
      <c r="BN88" s="89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</row>
    <row r="89" spans="1:101" x14ac:dyDescent="0.25">
      <c r="A89" s="145" t="str">
        <f t="shared" si="30"/>
        <v/>
      </c>
      <c r="B89" s="79"/>
      <c r="C89" s="79"/>
      <c r="D89" s="80"/>
      <c r="E89" s="86"/>
      <c r="F89" s="88"/>
      <c r="G89" s="88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9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9"/>
      <c r="BI89" s="88"/>
      <c r="BJ89" s="88"/>
      <c r="BK89" s="88"/>
      <c r="BL89" s="88"/>
      <c r="BM89" s="88"/>
      <c r="BN89" s="89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</row>
    <row r="90" spans="1:101" x14ac:dyDescent="0.25">
      <c r="A90" s="145" t="str">
        <f t="shared" si="30"/>
        <v/>
      </c>
      <c r="B90" s="79"/>
      <c r="C90" s="79"/>
      <c r="D90" s="80"/>
      <c r="E90" s="86"/>
      <c r="F90" s="88"/>
      <c r="G90" s="88"/>
      <c r="H90" s="89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9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9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9"/>
      <c r="BI90" s="88"/>
      <c r="BJ90" s="88"/>
      <c r="BK90" s="88"/>
      <c r="BL90" s="88"/>
      <c r="BM90" s="88"/>
      <c r="BN90" s="89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</row>
    <row r="91" spans="1:101" x14ac:dyDescent="0.25">
      <c r="A91" s="145" t="str">
        <f t="shared" si="30"/>
        <v/>
      </c>
      <c r="B91" s="79"/>
      <c r="C91" s="79"/>
      <c r="D91" s="80"/>
      <c r="E91" s="86"/>
      <c r="F91" s="88"/>
      <c r="G91" s="88"/>
      <c r="H91" s="89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9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9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9"/>
      <c r="BI91" s="88"/>
      <c r="BJ91" s="88"/>
      <c r="BK91" s="88"/>
      <c r="BL91" s="88"/>
      <c r="BM91" s="88"/>
      <c r="BN91" s="89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</row>
    <row r="92" spans="1:101" x14ac:dyDescent="0.25">
      <c r="A92" s="145" t="str">
        <f t="shared" si="30"/>
        <v/>
      </c>
      <c r="B92" s="79"/>
      <c r="C92" s="79"/>
      <c r="D92" s="80"/>
      <c r="E92" s="86"/>
      <c r="F92" s="88"/>
      <c r="G92" s="88"/>
      <c r="H92" s="89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9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9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9"/>
      <c r="BI92" s="88"/>
      <c r="BJ92" s="88"/>
      <c r="BK92" s="88"/>
      <c r="BL92" s="88"/>
      <c r="BM92" s="88"/>
      <c r="BN92" s="89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</row>
    <row r="93" spans="1:101" x14ac:dyDescent="0.25">
      <c r="A93" s="145" t="str">
        <f t="shared" si="30"/>
        <v/>
      </c>
      <c r="B93" s="79"/>
      <c r="C93" s="79"/>
      <c r="D93" s="80"/>
      <c r="E93" s="86"/>
      <c r="F93" s="88"/>
      <c r="G93" s="88"/>
      <c r="H93" s="89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9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9"/>
      <c r="BI93" s="88"/>
      <c r="BJ93" s="88"/>
      <c r="BK93" s="88"/>
      <c r="BL93" s="88"/>
      <c r="BM93" s="88"/>
      <c r="BN93" s="89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</row>
    <row r="94" spans="1:101" x14ac:dyDescent="0.25">
      <c r="A94" s="145" t="str">
        <f t="shared" si="30"/>
        <v/>
      </c>
      <c r="B94" s="79"/>
      <c r="C94" s="79"/>
      <c r="D94" s="80"/>
      <c r="E94" s="86"/>
      <c r="F94" s="88"/>
      <c r="G94" s="88"/>
      <c r="H94" s="89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9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9"/>
      <c r="BI94" s="88"/>
      <c r="BJ94" s="88"/>
      <c r="BK94" s="88"/>
      <c r="BL94" s="88"/>
      <c r="BM94" s="88"/>
      <c r="BN94" s="89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</row>
    <row r="95" spans="1:101" x14ac:dyDescent="0.25">
      <c r="A95" s="145" t="str">
        <f t="shared" si="30"/>
        <v/>
      </c>
      <c r="B95" s="79"/>
      <c r="C95" s="79"/>
      <c r="D95" s="80"/>
      <c r="E95" s="86"/>
      <c r="F95" s="88"/>
      <c r="G95" s="88"/>
      <c r="H95" s="89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9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9"/>
      <c r="BI95" s="88"/>
      <c r="BJ95" s="88"/>
      <c r="BK95" s="88"/>
      <c r="BL95" s="88"/>
      <c r="BM95" s="88"/>
      <c r="BN95" s="89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</row>
    <row r="96" spans="1:101" x14ac:dyDescent="0.25">
      <c r="A96" s="145" t="str">
        <f t="shared" si="30"/>
        <v/>
      </c>
      <c r="B96" s="79"/>
      <c r="C96" s="79"/>
      <c r="D96" s="80"/>
      <c r="E96" s="86"/>
      <c r="F96" s="88"/>
      <c r="G96" s="88"/>
      <c r="H96" s="89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9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9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9"/>
      <c r="BI96" s="88"/>
      <c r="BJ96" s="88"/>
      <c r="BK96" s="88"/>
      <c r="BL96" s="88"/>
      <c r="BM96" s="88"/>
      <c r="BN96" s="89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</row>
    <row r="97" spans="1:101" x14ac:dyDescent="0.25">
      <c r="A97" s="145" t="str">
        <f t="shared" si="30"/>
        <v/>
      </c>
      <c r="B97" s="79"/>
      <c r="C97" s="79"/>
      <c r="D97" s="80"/>
      <c r="E97" s="86"/>
      <c r="F97" s="88"/>
      <c r="G97" s="88"/>
      <c r="H97" s="89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9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9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9"/>
      <c r="BI97" s="88"/>
      <c r="BJ97" s="88"/>
      <c r="BK97" s="88"/>
      <c r="BL97" s="88"/>
      <c r="BM97" s="88"/>
      <c r="BN97" s="89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</row>
    <row r="98" spans="1:101" x14ac:dyDescent="0.25">
      <c r="A98" s="145" t="str">
        <f t="shared" si="30"/>
        <v/>
      </c>
      <c r="B98" s="79"/>
      <c r="C98" s="79"/>
      <c r="D98" s="80"/>
      <c r="E98" s="86"/>
      <c r="F98" s="88"/>
      <c r="G98" s="88"/>
      <c r="H98" s="89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9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9"/>
      <c r="BI98" s="88"/>
      <c r="BJ98" s="88"/>
      <c r="BK98" s="88"/>
      <c r="BL98" s="88"/>
      <c r="BM98" s="88"/>
      <c r="BN98" s="89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</row>
    <row r="99" spans="1:101" x14ac:dyDescent="0.25">
      <c r="A99" s="145" t="str">
        <f t="shared" si="30"/>
        <v/>
      </c>
      <c r="B99" s="79"/>
      <c r="C99" s="79"/>
      <c r="D99" s="80"/>
      <c r="E99" s="86"/>
      <c r="F99" s="88"/>
      <c r="G99" s="88"/>
      <c r="H99" s="89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9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9"/>
      <c r="BI99" s="88"/>
      <c r="BJ99" s="88"/>
      <c r="BK99" s="88"/>
      <c r="BL99" s="88"/>
      <c r="BM99" s="88"/>
      <c r="BN99" s="89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</row>
    <row r="100" spans="1:101" x14ac:dyDescent="0.25">
      <c r="A100" s="145" t="str">
        <f t="shared" si="30"/>
        <v/>
      </c>
      <c r="B100" s="79"/>
      <c r="C100" s="79"/>
      <c r="D100" s="80"/>
      <c r="E100" s="86"/>
      <c r="F100" s="88"/>
      <c r="G100" s="88"/>
      <c r="H100" s="89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9"/>
      <c r="BI100" s="88"/>
      <c r="BJ100" s="88"/>
      <c r="BK100" s="88"/>
      <c r="BL100" s="88"/>
      <c r="BM100" s="88"/>
      <c r="BN100" s="89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</row>
    <row r="101" spans="1:101" x14ac:dyDescent="0.25">
      <c r="A101" s="145" t="str">
        <f t="shared" si="30"/>
        <v/>
      </c>
      <c r="B101" s="79"/>
      <c r="C101" s="79"/>
      <c r="D101" s="80"/>
      <c r="E101" s="86"/>
      <c r="F101" s="88"/>
      <c r="G101" s="88"/>
      <c r="H101" s="89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9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9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9"/>
      <c r="BI101" s="88"/>
      <c r="BJ101" s="88"/>
      <c r="BK101" s="88"/>
      <c r="BL101" s="88"/>
      <c r="BM101" s="88"/>
      <c r="BN101" s="89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</row>
    <row r="102" spans="1:101" x14ac:dyDescent="0.25">
      <c r="A102" s="145" t="str">
        <f t="shared" si="30"/>
        <v/>
      </c>
      <c r="B102" s="79"/>
      <c r="C102" s="79"/>
      <c r="D102" s="80"/>
      <c r="E102" s="86"/>
      <c r="F102" s="88"/>
      <c r="G102" s="88"/>
      <c r="H102" s="89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9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9"/>
      <c r="BI102" s="88"/>
      <c r="BJ102" s="88"/>
      <c r="BK102" s="88"/>
      <c r="BL102" s="88"/>
      <c r="BM102" s="88"/>
      <c r="BN102" s="89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</row>
    <row r="103" spans="1:101" x14ac:dyDescent="0.25">
      <c r="A103" s="145" t="str">
        <f t="shared" si="30"/>
        <v/>
      </c>
      <c r="B103" s="79"/>
      <c r="C103" s="79"/>
      <c r="D103" s="80"/>
      <c r="E103" s="86"/>
      <c r="F103" s="88"/>
      <c r="G103" s="88"/>
      <c r="H103" s="89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9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9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9"/>
      <c r="BI103" s="88"/>
      <c r="BJ103" s="88"/>
      <c r="BK103" s="88"/>
      <c r="BL103" s="88"/>
      <c r="BM103" s="88"/>
      <c r="BN103" s="89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</row>
    <row r="104" spans="1:101" x14ac:dyDescent="0.25">
      <c r="A104" s="145" t="str">
        <f t="shared" si="30"/>
        <v/>
      </c>
      <c r="B104" s="79"/>
      <c r="C104" s="79"/>
      <c r="D104" s="80"/>
      <c r="E104" s="86"/>
      <c r="F104" s="88"/>
      <c r="G104" s="88"/>
      <c r="H104" s="89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9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9"/>
      <c r="BI104" s="88"/>
      <c r="BJ104" s="88"/>
      <c r="BK104" s="88"/>
      <c r="BL104" s="88"/>
      <c r="BM104" s="88"/>
      <c r="BN104" s="89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</row>
    <row r="105" spans="1:101" x14ac:dyDescent="0.25">
      <c r="A105" s="145" t="str">
        <f t="shared" si="30"/>
        <v/>
      </c>
      <c r="B105" s="79"/>
      <c r="C105" s="79"/>
      <c r="D105" s="80"/>
      <c r="E105" s="86"/>
      <c r="F105" s="88"/>
      <c r="G105" s="88"/>
      <c r="H105" s="89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9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9"/>
      <c r="BI105" s="88"/>
      <c r="BJ105" s="88"/>
      <c r="BK105" s="88"/>
      <c r="BL105" s="88"/>
      <c r="BM105" s="88"/>
      <c r="BN105" s="89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</row>
    <row r="106" spans="1:101" x14ac:dyDescent="0.25">
      <c r="A106" s="145" t="str">
        <f t="shared" si="30"/>
        <v/>
      </c>
      <c r="B106" s="79"/>
      <c r="C106" s="79"/>
      <c r="D106" s="80"/>
      <c r="E106" s="86"/>
      <c r="F106" s="88"/>
      <c r="G106" s="88"/>
      <c r="H106" s="89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9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9"/>
      <c r="BI106" s="88"/>
      <c r="BJ106" s="88"/>
      <c r="BK106" s="88"/>
      <c r="BL106" s="88"/>
      <c r="BM106" s="88"/>
      <c r="BN106" s="89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</row>
    <row r="107" spans="1:101" x14ac:dyDescent="0.25">
      <c r="A107" s="145" t="str">
        <f t="shared" si="30"/>
        <v/>
      </c>
      <c r="B107" s="79"/>
      <c r="C107" s="79"/>
      <c r="D107" s="80"/>
      <c r="E107" s="86"/>
      <c r="F107" s="88"/>
      <c r="G107" s="88"/>
      <c r="H107" s="89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9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9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9"/>
      <c r="BI107" s="88"/>
      <c r="BJ107" s="88"/>
      <c r="BK107" s="88"/>
      <c r="BL107" s="88"/>
      <c r="BM107" s="88"/>
      <c r="BN107" s="89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</row>
    <row r="108" spans="1:101" x14ac:dyDescent="0.25">
      <c r="A108" s="145" t="str">
        <f t="shared" si="30"/>
        <v/>
      </c>
      <c r="B108" s="79"/>
      <c r="C108" s="79"/>
      <c r="D108" s="80"/>
      <c r="E108" s="86"/>
      <c r="F108" s="88"/>
      <c r="G108" s="88"/>
      <c r="H108" s="89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9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9"/>
      <c r="BI108" s="88"/>
      <c r="BJ108" s="88"/>
      <c r="BK108" s="88"/>
      <c r="BL108" s="88"/>
      <c r="BM108" s="88"/>
      <c r="BN108" s="89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</row>
  </sheetData>
  <mergeCells count="13">
    <mergeCell ref="CL5:CW5"/>
    <mergeCell ref="R5:AC5"/>
    <mergeCell ref="AD5:AO5"/>
    <mergeCell ref="F5:Q5"/>
    <mergeCell ref="B5:B8"/>
    <mergeCell ref="C5:C8"/>
    <mergeCell ref="D5:D8"/>
    <mergeCell ref="E5:E8"/>
    <mergeCell ref="A5:A8"/>
    <mergeCell ref="AP5:BA5"/>
    <mergeCell ref="BB5:BM5"/>
    <mergeCell ref="BN5:BY5"/>
    <mergeCell ref="BZ5:CK5"/>
  </mergeCells>
  <phoneticPr fontId="21" type="noConversion"/>
  <dataValidations count="1">
    <dataValidation type="list" allowBlank="1" showInputMessage="1" showErrorMessage="1" sqref="E9:E108" xr:uid="{83DE7543-E238-4BA0-8567-8B411D292234}">
      <formula1>"Mois, Année"</formula1>
    </dataValidation>
  </dataValidations>
  <pageMargins left="0.2" right="0.17013888888888901" top="0.179861111111111" bottom="0.25972222222222202" header="0.17013888888888901" footer="0.51180555555555496"/>
  <pageSetup paperSize="9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F6A7-D1EC-4DFD-BA72-B2CC78DD84A1}">
  <sheetPr>
    <tabColor theme="0" tint="-0.499984740745262"/>
  </sheetPr>
  <dimension ref="A1:CW108"/>
  <sheetViews>
    <sheetView zoomScale="85" zoomScaleNormal="85" workbookViewId="0">
      <pane xSplit="5" ySplit="8" topLeftCell="F9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baseColWidth="10" defaultColWidth="9.1796875" defaultRowHeight="12.5" outlineLevelRow="1" outlineLevelCol="1" x14ac:dyDescent="0.25"/>
  <cols>
    <col min="1" max="1" width="0" style="4" hidden="1" customWidth="1" outlineLevel="1"/>
    <col min="2" max="2" width="20.7265625" style="78" customWidth="1" collapsed="1"/>
    <col min="3" max="3" width="9.7265625" style="78" customWidth="1"/>
    <col min="4" max="4" width="19.54296875" style="78" customWidth="1"/>
    <col min="5" max="5" width="8.54296875" style="87" customWidth="1"/>
    <col min="6" max="32" width="5.6328125" style="90" customWidth="1"/>
    <col min="33" max="40" width="5.6328125" style="91" customWidth="1"/>
    <col min="41" max="41" width="5.6328125" style="92" customWidth="1"/>
    <col min="42" max="44" width="5.6328125" style="90" customWidth="1"/>
    <col min="45" max="52" width="5.6328125" style="91" customWidth="1"/>
    <col min="53" max="53" width="5.6328125" style="92" customWidth="1"/>
    <col min="54" max="56" width="5.6328125" style="90" customWidth="1"/>
    <col min="57" max="64" width="5.6328125" style="91" customWidth="1"/>
    <col min="65" max="65" width="5.6328125" style="92" customWidth="1"/>
    <col min="66" max="68" width="5.6328125" style="90" customWidth="1"/>
    <col min="69" max="76" width="5.6328125" style="91" customWidth="1"/>
    <col min="77" max="77" width="5.6328125" style="92" customWidth="1"/>
    <col min="78" max="80" width="5.6328125" style="90" customWidth="1"/>
    <col min="81" max="88" width="5.6328125" style="91" customWidth="1"/>
    <col min="89" max="89" width="5.6328125" style="92" customWidth="1"/>
    <col min="90" max="92" width="5.6328125" style="90" customWidth="1"/>
    <col min="93" max="100" width="5.6328125" style="91" customWidth="1"/>
    <col min="101" max="101" width="5.6328125" style="92" customWidth="1"/>
    <col min="102" max="16384" width="9.1796875" style="4"/>
  </cols>
  <sheetData>
    <row r="1" spans="1:101" s="72" customFormat="1" ht="22" customHeight="1" thickTop="1" thickBot="1" x14ac:dyDescent="0.25">
      <c r="B1" s="74" t="s">
        <v>35</v>
      </c>
      <c r="C1" s="75"/>
      <c r="D1" s="73" t="s">
        <v>237</v>
      </c>
      <c r="E1" s="8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1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1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1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1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1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1"/>
    </row>
    <row r="2" spans="1:101" s="2" customFormat="1" ht="11" thickTop="1" x14ac:dyDescent="0.25">
      <c r="B2" s="76"/>
      <c r="C2" s="76"/>
      <c r="D2" s="76"/>
      <c r="E2" s="84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 ht="14.5" x14ac:dyDescent="0.25">
      <c r="B3" s="168" t="s">
        <v>112</v>
      </c>
      <c r="C3" s="76"/>
      <c r="D3" s="77"/>
      <c r="E3" s="85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9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9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9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9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9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9"/>
    </row>
    <row r="4" spans="1:101" x14ac:dyDescent="0.25">
      <c r="B4" s="76"/>
      <c r="C4" s="76"/>
      <c r="D4" s="77"/>
      <c r="E4" s="85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9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9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9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9"/>
    </row>
    <row r="5" spans="1:101" s="93" customFormat="1" ht="14.5" customHeight="1" x14ac:dyDescent="0.35">
      <c r="A5" s="176" t="str">
        <f>D5</f>
        <v>Echelon</v>
      </c>
      <c r="B5" s="176" t="s">
        <v>37</v>
      </c>
      <c r="C5" s="176" t="s">
        <v>36</v>
      </c>
      <c r="D5" s="176" t="s">
        <v>80</v>
      </c>
      <c r="E5" s="176" t="s">
        <v>45</v>
      </c>
      <c r="F5" s="177">
        <v>2018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>
        <v>2019</v>
      </c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>
        <v>2020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>
        <v>2021</v>
      </c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>
        <v>2022</v>
      </c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>
        <v>2023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>
        <v>2024</v>
      </c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>
        <v>2025</v>
      </c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</row>
    <row r="6" spans="1:101" s="2" customFormat="1" ht="20" hidden="1" customHeight="1" outlineLevel="1" x14ac:dyDescent="0.2">
      <c r="A6" s="176"/>
      <c r="B6" s="176"/>
      <c r="C6" s="176"/>
      <c r="D6" s="176"/>
      <c r="E6" s="176"/>
      <c r="F6" s="81" t="s">
        <v>38</v>
      </c>
      <c r="G6" s="81" t="s">
        <v>39</v>
      </c>
      <c r="H6" s="81" t="s">
        <v>2</v>
      </c>
      <c r="I6" s="81" t="s">
        <v>3</v>
      </c>
      <c r="J6" s="81" t="s">
        <v>4</v>
      </c>
      <c r="K6" s="81" t="s">
        <v>5</v>
      </c>
      <c r="L6" s="81" t="s">
        <v>40</v>
      </c>
      <c r="M6" s="81" t="s">
        <v>7</v>
      </c>
      <c r="N6" s="81" t="s">
        <v>41</v>
      </c>
      <c r="O6" s="81" t="s">
        <v>42</v>
      </c>
      <c r="P6" s="81" t="s">
        <v>43</v>
      </c>
      <c r="Q6" s="81" t="s">
        <v>44</v>
      </c>
      <c r="R6" s="81" t="s">
        <v>38</v>
      </c>
      <c r="S6" s="81" t="s">
        <v>39</v>
      </c>
      <c r="T6" s="81" t="s">
        <v>2</v>
      </c>
      <c r="U6" s="81" t="s">
        <v>3</v>
      </c>
      <c r="V6" s="81" t="s">
        <v>4</v>
      </c>
      <c r="W6" s="81" t="s">
        <v>5</v>
      </c>
      <c r="X6" s="81" t="s">
        <v>40</v>
      </c>
      <c r="Y6" s="81" t="s">
        <v>7</v>
      </c>
      <c r="Z6" s="81" t="s">
        <v>41</v>
      </c>
      <c r="AA6" s="81" t="s">
        <v>42</v>
      </c>
      <c r="AB6" s="81" t="s">
        <v>43</v>
      </c>
      <c r="AC6" s="81" t="s">
        <v>44</v>
      </c>
      <c r="AD6" s="81" t="str">
        <f>R6</f>
        <v>Janv.</v>
      </c>
      <c r="AE6" s="81" t="str">
        <f t="shared" ref="AE6:AO6" si="0">S6</f>
        <v>Fév.</v>
      </c>
      <c r="AF6" s="81" t="str">
        <f t="shared" si="0"/>
        <v>Mars</v>
      </c>
      <c r="AG6" s="81" t="str">
        <f t="shared" si="0"/>
        <v>Avril</v>
      </c>
      <c r="AH6" s="81" t="str">
        <f t="shared" si="0"/>
        <v>Mai</v>
      </c>
      <c r="AI6" s="81" t="str">
        <f t="shared" si="0"/>
        <v>Juin</v>
      </c>
      <c r="AJ6" s="81" t="str">
        <f t="shared" si="0"/>
        <v>Juil.</v>
      </c>
      <c r="AK6" s="81" t="str">
        <f t="shared" si="0"/>
        <v>Août</v>
      </c>
      <c r="AL6" s="81" t="str">
        <f t="shared" si="0"/>
        <v>Sept.</v>
      </c>
      <c r="AM6" s="81" t="str">
        <f t="shared" si="0"/>
        <v>Oct.</v>
      </c>
      <c r="AN6" s="81" t="str">
        <f t="shared" si="0"/>
        <v>Nov.</v>
      </c>
      <c r="AO6" s="81" t="str">
        <f t="shared" si="0"/>
        <v>Déc.</v>
      </c>
      <c r="AP6" s="81" t="str">
        <f>AD6</f>
        <v>Janv.</v>
      </c>
      <c r="AQ6" s="81" t="str">
        <f t="shared" ref="AQ6:BA6" si="1">AE6</f>
        <v>Fév.</v>
      </c>
      <c r="AR6" s="81" t="str">
        <f t="shared" si="1"/>
        <v>Mars</v>
      </c>
      <c r="AS6" s="81" t="str">
        <f t="shared" si="1"/>
        <v>Avril</v>
      </c>
      <c r="AT6" s="81" t="str">
        <f t="shared" si="1"/>
        <v>Mai</v>
      </c>
      <c r="AU6" s="81" t="str">
        <f t="shared" si="1"/>
        <v>Juin</v>
      </c>
      <c r="AV6" s="81" t="str">
        <f t="shared" si="1"/>
        <v>Juil.</v>
      </c>
      <c r="AW6" s="81" t="str">
        <f t="shared" si="1"/>
        <v>Août</v>
      </c>
      <c r="AX6" s="81" t="str">
        <f t="shared" si="1"/>
        <v>Sept.</v>
      </c>
      <c r="AY6" s="81" t="str">
        <f t="shared" si="1"/>
        <v>Oct.</v>
      </c>
      <c r="AZ6" s="81" t="str">
        <f t="shared" si="1"/>
        <v>Nov.</v>
      </c>
      <c r="BA6" s="81" t="str">
        <f t="shared" si="1"/>
        <v>Déc.</v>
      </c>
      <c r="BB6" s="81" t="str">
        <f>AP6</f>
        <v>Janv.</v>
      </c>
      <c r="BC6" s="81" t="str">
        <f t="shared" ref="BC6:BM6" si="2">AQ6</f>
        <v>Fév.</v>
      </c>
      <c r="BD6" s="81" t="str">
        <f t="shared" si="2"/>
        <v>Mars</v>
      </c>
      <c r="BE6" s="81" t="str">
        <f t="shared" si="2"/>
        <v>Avril</v>
      </c>
      <c r="BF6" s="81" t="str">
        <f t="shared" si="2"/>
        <v>Mai</v>
      </c>
      <c r="BG6" s="81" t="str">
        <f t="shared" si="2"/>
        <v>Juin</v>
      </c>
      <c r="BH6" s="81" t="str">
        <f t="shared" si="2"/>
        <v>Juil.</v>
      </c>
      <c r="BI6" s="81" t="str">
        <f t="shared" si="2"/>
        <v>Août</v>
      </c>
      <c r="BJ6" s="81" t="str">
        <f t="shared" si="2"/>
        <v>Sept.</v>
      </c>
      <c r="BK6" s="81" t="str">
        <f t="shared" si="2"/>
        <v>Oct.</v>
      </c>
      <c r="BL6" s="81" t="str">
        <f t="shared" si="2"/>
        <v>Nov.</v>
      </c>
      <c r="BM6" s="81" t="str">
        <f t="shared" si="2"/>
        <v>Déc.</v>
      </c>
      <c r="BN6" s="81" t="str">
        <f>BB6</f>
        <v>Janv.</v>
      </c>
      <c r="BO6" s="81" t="str">
        <f t="shared" ref="BO6:BY6" si="3">BC6</f>
        <v>Fév.</v>
      </c>
      <c r="BP6" s="81" t="str">
        <f t="shared" si="3"/>
        <v>Mars</v>
      </c>
      <c r="BQ6" s="81" t="str">
        <f t="shared" si="3"/>
        <v>Avril</v>
      </c>
      <c r="BR6" s="81" t="str">
        <f t="shared" si="3"/>
        <v>Mai</v>
      </c>
      <c r="BS6" s="81" t="str">
        <f t="shared" si="3"/>
        <v>Juin</v>
      </c>
      <c r="BT6" s="81" t="str">
        <f t="shared" si="3"/>
        <v>Juil.</v>
      </c>
      <c r="BU6" s="81" t="str">
        <f t="shared" si="3"/>
        <v>Août</v>
      </c>
      <c r="BV6" s="81" t="str">
        <f t="shared" si="3"/>
        <v>Sept.</v>
      </c>
      <c r="BW6" s="81" t="str">
        <f t="shared" si="3"/>
        <v>Oct.</v>
      </c>
      <c r="BX6" s="81" t="str">
        <f t="shared" si="3"/>
        <v>Nov.</v>
      </c>
      <c r="BY6" s="81" t="str">
        <f t="shared" si="3"/>
        <v>Déc.</v>
      </c>
      <c r="BZ6" s="81" t="str">
        <f>BN6</f>
        <v>Janv.</v>
      </c>
      <c r="CA6" s="81" t="str">
        <f t="shared" ref="CA6:CK6" si="4">BO6</f>
        <v>Fév.</v>
      </c>
      <c r="CB6" s="81" t="str">
        <f t="shared" si="4"/>
        <v>Mars</v>
      </c>
      <c r="CC6" s="81" t="str">
        <f t="shared" si="4"/>
        <v>Avril</v>
      </c>
      <c r="CD6" s="81" t="str">
        <f t="shared" si="4"/>
        <v>Mai</v>
      </c>
      <c r="CE6" s="81" t="str">
        <f t="shared" si="4"/>
        <v>Juin</v>
      </c>
      <c r="CF6" s="81" t="str">
        <f t="shared" si="4"/>
        <v>Juil.</v>
      </c>
      <c r="CG6" s="81" t="str">
        <f t="shared" si="4"/>
        <v>Août</v>
      </c>
      <c r="CH6" s="81" t="str">
        <f t="shared" si="4"/>
        <v>Sept.</v>
      </c>
      <c r="CI6" s="81" t="str">
        <f t="shared" si="4"/>
        <v>Oct.</v>
      </c>
      <c r="CJ6" s="81" t="str">
        <f t="shared" si="4"/>
        <v>Nov.</v>
      </c>
      <c r="CK6" s="81" t="str">
        <f t="shared" si="4"/>
        <v>Déc.</v>
      </c>
      <c r="CL6" s="81" t="str">
        <f>BZ6</f>
        <v>Janv.</v>
      </c>
      <c r="CM6" s="81" t="str">
        <f t="shared" ref="CM6:CW6" si="5">CA6</f>
        <v>Fév.</v>
      </c>
      <c r="CN6" s="81" t="str">
        <f t="shared" si="5"/>
        <v>Mars</v>
      </c>
      <c r="CO6" s="81" t="str">
        <f t="shared" si="5"/>
        <v>Avril</v>
      </c>
      <c r="CP6" s="81" t="str">
        <f t="shared" si="5"/>
        <v>Mai</v>
      </c>
      <c r="CQ6" s="81" t="str">
        <f t="shared" si="5"/>
        <v>Juin</v>
      </c>
      <c r="CR6" s="81" t="str">
        <f t="shared" si="5"/>
        <v>Juil.</v>
      </c>
      <c r="CS6" s="81" t="str">
        <f t="shared" si="5"/>
        <v>Août</v>
      </c>
      <c r="CT6" s="81" t="str">
        <f t="shared" si="5"/>
        <v>Sept.</v>
      </c>
      <c r="CU6" s="81" t="str">
        <f t="shared" si="5"/>
        <v>Oct.</v>
      </c>
      <c r="CV6" s="81" t="str">
        <f t="shared" si="5"/>
        <v>Nov.</v>
      </c>
      <c r="CW6" s="81" t="str">
        <f t="shared" si="5"/>
        <v>Déc.</v>
      </c>
    </row>
    <row r="7" spans="1:101" s="3" customFormat="1" ht="20" hidden="1" customHeight="1" outlineLevel="1" x14ac:dyDescent="0.2">
      <c r="A7" s="176"/>
      <c r="B7" s="176"/>
      <c r="C7" s="176"/>
      <c r="D7" s="176"/>
      <c r="E7" s="176"/>
      <c r="F7" s="82">
        <f>F5</f>
        <v>2018</v>
      </c>
      <c r="G7" s="82">
        <f>F7</f>
        <v>2018</v>
      </c>
      <c r="H7" s="82">
        <f t="shared" ref="H7:Q7" si="6">G7</f>
        <v>2018</v>
      </c>
      <c r="I7" s="82">
        <f t="shared" si="6"/>
        <v>2018</v>
      </c>
      <c r="J7" s="82">
        <f t="shared" si="6"/>
        <v>2018</v>
      </c>
      <c r="K7" s="82">
        <f t="shared" si="6"/>
        <v>2018</v>
      </c>
      <c r="L7" s="82">
        <f t="shared" si="6"/>
        <v>2018</v>
      </c>
      <c r="M7" s="82">
        <f t="shared" si="6"/>
        <v>2018</v>
      </c>
      <c r="N7" s="82">
        <f t="shared" si="6"/>
        <v>2018</v>
      </c>
      <c r="O7" s="82">
        <f t="shared" si="6"/>
        <v>2018</v>
      </c>
      <c r="P7" s="82">
        <f t="shared" si="6"/>
        <v>2018</v>
      </c>
      <c r="Q7" s="82">
        <f t="shared" si="6"/>
        <v>2018</v>
      </c>
      <c r="R7" s="82">
        <f>R5</f>
        <v>2019</v>
      </c>
      <c r="S7" s="82">
        <f>R7</f>
        <v>2019</v>
      </c>
      <c r="T7" s="82">
        <f t="shared" ref="T7:AC7" si="7">S7</f>
        <v>2019</v>
      </c>
      <c r="U7" s="82">
        <f t="shared" si="7"/>
        <v>2019</v>
      </c>
      <c r="V7" s="82">
        <f t="shared" si="7"/>
        <v>2019</v>
      </c>
      <c r="W7" s="82">
        <f t="shared" si="7"/>
        <v>2019</v>
      </c>
      <c r="X7" s="82">
        <f t="shared" si="7"/>
        <v>2019</v>
      </c>
      <c r="Y7" s="82">
        <f t="shared" si="7"/>
        <v>2019</v>
      </c>
      <c r="Z7" s="82">
        <f t="shared" si="7"/>
        <v>2019</v>
      </c>
      <c r="AA7" s="82">
        <f t="shared" si="7"/>
        <v>2019</v>
      </c>
      <c r="AB7" s="82">
        <f t="shared" si="7"/>
        <v>2019</v>
      </c>
      <c r="AC7" s="82">
        <f t="shared" si="7"/>
        <v>2019</v>
      </c>
      <c r="AD7" s="82">
        <f>AD5</f>
        <v>2020</v>
      </c>
      <c r="AE7" s="82">
        <f>AD7</f>
        <v>2020</v>
      </c>
      <c r="AF7" s="82">
        <f t="shared" ref="AF7:AO7" si="8">AE7</f>
        <v>2020</v>
      </c>
      <c r="AG7" s="82">
        <f t="shared" si="8"/>
        <v>2020</v>
      </c>
      <c r="AH7" s="82">
        <f t="shared" si="8"/>
        <v>2020</v>
      </c>
      <c r="AI7" s="82">
        <f t="shared" si="8"/>
        <v>2020</v>
      </c>
      <c r="AJ7" s="82">
        <f t="shared" si="8"/>
        <v>2020</v>
      </c>
      <c r="AK7" s="82">
        <f t="shared" si="8"/>
        <v>2020</v>
      </c>
      <c r="AL7" s="82">
        <f t="shared" si="8"/>
        <v>2020</v>
      </c>
      <c r="AM7" s="82">
        <f t="shared" si="8"/>
        <v>2020</v>
      </c>
      <c r="AN7" s="82">
        <f t="shared" si="8"/>
        <v>2020</v>
      </c>
      <c r="AO7" s="82">
        <f t="shared" si="8"/>
        <v>2020</v>
      </c>
      <c r="AP7" s="82">
        <f>AP5</f>
        <v>2021</v>
      </c>
      <c r="AQ7" s="82">
        <f>AP7</f>
        <v>2021</v>
      </c>
      <c r="AR7" s="82">
        <f t="shared" ref="AR7:BA7" si="9">AQ7</f>
        <v>2021</v>
      </c>
      <c r="AS7" s="82">
        <f t="shared" si="9"/>
        <v>2021</v>
      </c>
      <c r="AT7" s="82">
        <f t="shared" si="9"/>
        <v>2021</v>
      </c>
      <c r="AU7" s="82">
        <f t="shared" si="9"/>
        <v>2021</v>
      </c>
      <c r="AV7" s="82">
        <f t="shared" si="9"/>
        <v>2021</v>
      </c>
      <c r="AW7" s="82">
        <f t="shared" si="9"/>
        <v>2021</v>
      </c>
      <c r="AX7" s="82">
        <f t="shared" si="9"/>
        <v>2021</v>
      </c>
      <c r="AY7" s="82">
        <f t="shared" si="9"/>
        <v>2021</v>
      </c>
      <c r="AZ7" s="82">
        <f t="shared" si="9"/>
        <v>2021</v>
      </c>
      <c r="BA7" s="82">
        <f t="shared" si="9"/>
        <v>2021</v>
      </c>
      <c r="BB7" s="82">
        <f>BB5</f>
        <v>2022</v>
      </c>
      <c r="BC7" s="82">
        <f>BB7</f>
        <v>2022</v>
      </c>
      <c r="BD7" s="82">
        <f t="shared" ref="BD7:BM7" si="10">BC7</f>
        <v>2022</v>
      </c>
      <c r="BE7" s="82">
        <f t="shared" si="10"/>
        <v>2022</v>
      </c>
      <c r="BF7" s="82">
        <f t="shared" si="10"/>
        <v>2022</v>
      </c>
      <c r="BG7" s="82">
        <f t="shared" si="10"/>
        <v>2022</v>
      </c>
      <c r="BH7" s="82">
        <f t="shared" si="10"/>
        <v>2022</v>
      </c>
      <c r="BI7" s="82">
        <f t="shared" si="10"/>
        <v>2022</v>
      </c>
      <c r="BJ7" s="82">
        <f t="shared" si="10"/>
        <v>2022</v>
      </c>
      <c r="BK7" s="82">
        <f t="shared" si="10"/>
        <v>2022</v>
      </c>
      <c r="BL7" s="82">
        <f t="shared" si="10"/>
        <v>2022</v>
      </c>
      <c r="BM7" s="82">
        <f t="shared" si="10"/>
        <v>2022</v>
      </c>
      <c r="BN7" s="82">
        <f>BN5</f>
        <v>2023</v>
      </c>
      <c r="BO7" s="82">
        <f>BN7</f>
        <v>2023</v>
      </c>
      <c r="BP7" s="82">
        <f t="shared" ref="BP7:BY7" si="11">BO7</f>
        <v>2023</v>
      </c>
      <c r="BQ7" s="82">
        <f t="shared" si="11"/>
        <v>2023</v>
      </c>
      <c r="BR7" s="82">
        <f t="shared" si="11"/>
        <v>2023</v>
      </c>
      <c r="BS7" s="82">
        <f t="shared" si="11"/>
        <v>2023</v>
      </c>
      <c r="BT7" s="82">
        <f t="shared" si="11"/>
        <v>2023</v>
      </c>
      <c r="BU7" s="82">
        <f t="shared" si="11"/>
        <v>2023</v>
      </c>
      <c r="BV7" s="82">
        <f t="shared" si="11"/>
        <v>2023</v>
      </c>
      <c r="BW7" s="82">
        <f t="shared" si="11"/>
        <v>2023</v>
      </c>
      <c r="BX7" s="82">
        <f t="shared" si="11"/>
        <v>2023</v>
      </c>
      <c r="BY7" s="82">
        <f t="shared" si="11"/>
        <v>2023</v>
      </c>
      <c r="BZ7" s="82">
        <f>BZ5</f>
        <v>2024</v>
      </c>
      <c r="CA7" s="82">
        <f>BZ7</f>
        <v>2024</v>
      </c>
      <c r="CB7" s="82">
        <f t="shared" ref="CB7:CK7" si="12">CA7</f>
        <v>2024</v>
      </c>
      <c r="CC7" s="82">
        <f t="shared" si="12"/>
        <v>2024</v>
      </c>
      <c r="CD7" s="82">
        <f t="shared" si="12"/>
        <v>2024</v>
      </c>
      <c r="CE7" s="82">
        <f t="shared" si="12"/>
        <v>2024</v>
      </c>
      <c r="CF7" s="82">
        <f t="shared" si="12"/>
        <v>2024</v>
      </c>
      <c r="CG7" s="82">
        <f t="shared" si="12"/>
        <v>2024</v>
      </c>
      <c r="CH7" s="82">
        <f t="shared" si="12"/>
        <v>2024</v>
      </c>
      <c r="CI7" s="82">
        <f t="shared" si="12"/>
        <v>2024</v>
      </c>
      <c r="CJ7" s="82">
        <f t="shared" si="12"/>
        <v>2024</v>
      </c>
      <c r="CK7" s="82">
        <f t="shared" si="12"/>
        <v>2024</v>
      </c>
      <c r="CL7" s="82">
        <f>CL5</f>
        <v>2025</v>
      </c>
      <c r="CM7" s="82">
        <f>CL7</f>
        <v>2025</v>
      </c>
      <c r="CN7" s="82">
        <f t="shared" ref="CN7:CW7" si="13">CM7</f>
        <v>2025</v>
      </c>
      <c r="CO7" s="82">
        <f t="shared" si="13"/>
        <v>2025</v>
      </c>
      <c r="CP7" s="82">
        <f t="shared" si="13"/>
        <v>2025</v>
      </c>
      <c r="CQ7" s="82">
        <f t="shared" si="13"/>
        <v>2025</v>
      </c>
      <c r="CR7" s="82">
        <f t="shared" si="13"/>
        <v>2025</v>
      </c>
      <c r="CS7" s="82">
        <f t="shared" si="13"/>
        <v>2025</v>
      </c>
      <c r="CT7" s="82">
        <f t="shared" si="13"/>
        <v>2025</v>
      </c>
      <c r="CU7" s="82">
        <f t="shared" si="13"/>
        <v>2025</v>
      </c>
      <c r="CV7" s="82">
        <f t="shared" si="13"/>
        <v>2025</v>
      </c>
      <c r="CW7" s="82">
        <f t="shared" si="13"/>
        <v>2025</v>
      </c>
    </row>
    <row r="8" spans="1:101" s="3" customFormat="1" ht="34" customHeight="1" collapsed="1" x14ac:dyDescent="0.2">
      <c r="A8" s="176"/>
      <c r="B8" s="176"/>
      <c r="C8" s="176"/>
      <c r="D8" s="176"/>
      <c r="E8" s="176"/>
      <c r="F8" s="83" t="str">
        <f t="shared" ref="F8:Q8" si="14">F6&amp;" "&amp;F7</f>
        <v>Janv. 2018</v>
      </c>
      <c r="G8" s="83" t="str">
        <f t="shared" si="14"/>
        <v>Fév. 2018</v>
      </c>
      <c r="H8" s="83" t="str">
        <f t="shared" si="14"/>
        <v>Mars 2018</v>
      </c>
      <c r="I8" s="83" t="str">
        <f t="shared" si="14"/>
        <v>Avril 2018</v>
      </c>
      <c r="J8" s="83" t="str">
        <f t="shared" si="14"/>
        <v>Mai 2018</v>
      </c>
      <c r="K8" s="83" t="str">
        <f t="shared" si="14"/>
        <v>Juin 2018</v>
      </c>
      <c r="L8" s="83" t="str">
        <f t="shared" si="14"/>
        <v>Juil. 2018</v>
      </c>
      <c r="M8" s="83" t="str">
        <f t="shared" si="14"/>
        <v>Août 2018</v>
      </c>
      <c r="N8" s="83" t="str">
        <f t="shared" si="14"/>
        <v>Sept. 2018</v>
      </c>
      <c r="O8" s="83" t="str">
        <f t="shared" si="14"/>
        <v>Oct. 2018</v>
      </c>
      <c r="P8" s="83" t="str">
        <f t="shared" si="14"/>
        <v>Nov. 2018</v>
      </c>
      <c r="Q8" s="83" t="str">
        <f t="shared" si="14"/>
        <v>Déc. 2018</v>
      </c>
      <c r="R8" s="83" t="str">
        <f t="shared" ref="R8:CC8" si="15">R6&amp;" "&amp;R7</f>
        <v>Janv. 2019</v>
      </c>
      <c r="S8" s="83" t="str">
        <f t="shared" si="15"/>
        <v>Fév. 2019</v>
      </c>
      <c r="T8" s="83" t="str">
        <f t="shared" si="15"/>
        <v>Mars 2019</v>
      </c>
      <c r="U8" s="83" t="str">
        <f t="shared" si="15"/>
        <v>Avril 2019</v>
      </c>
      <c r="V8" s="83" t="str">
        <f t="shared" si="15"/>
        <v>Mai 2019</v>
      </c>
      <c r="W8" s="83" t="str">
        <f t="shared" si="15"/>
        <v>Juin 2019</v>
      </c>
      <c r="X8" s="83" t="str">
        <f t="shared" si="15"/>
        <v>Juil. 2019</v>
      </c>
      <c r="Y8" s="83" t="str">
        <f t="shared" si="15"/>
        <v>Août 2019</v>
      </c>
      <c r="Z8" s="83" t="str">
        <f t="shared" si="15"/>
        <v>Sept. 2019</v>
      </c>
      <c r="AA8" s="83" t="str">
        <f t="shared" si="15"/>
        <v>Oct. 2019</v>
      </c>
      <c r="AB8" s="83" t="str">
        <f t="shared" si="15"/>
        <v>Nov. 2019</v>
      </c>
      <c r="AC8" s="83" t="str">
        <f t="shared" si="15"/>
        <v>Déc. 2019</v>
      </c>
      <c r="AD8" s="83" t="str">
        <f t="shared" si="15"/>
        <v>Janv. 2020</v>
      </c>
      <c r="AE8" s="83" t="str">
        <f t="shared" si="15"/>
        <v>Fév. 2020</v>
      </c>
      <c r="AF8" s="83" t="str">
        <f t="shared" si="15"/>
        <v>Mars 2020</v>
      </c>
      <c r="AG8" s="83" t="str">
        <f t="shared" si="15"/>
        <v>Avril 2020</v>
      </c>
      <c r="AH8" s="83" t="str">
        <f t="shared" si="15"/>
        <v>Mai 2020</v>
      </c>
      <c r="AI8" s="83" t="str">
        <f t="shared" si="15"/>
        <v>Juin 2020</v>
      </c>
      <c r="AJ8" s="83" t="str">
        <f t="shared" si="15"/>
        <v>Juil. 2020</v>
      </c>
      <c r="AK8" s="83" t="str">
        <f t="shared" si="15"/>
        <v>Août 2020</v>
      </c>
      <c r="AL8" s="83" t="str">
        <f t="shared" si="15"/>
        <v>Sept. 2020</v>
      </c>
      <c r="AM8" s="83" t="str">
        <f t="shared" si="15"/>
        <v>Oct. 2020</v>
      </c>
      <c r="AN8" s="83" t="str">
        <f t="shared" si="15"/>
        <v>Nov. 2020</v>
      </c>
      <c r="AO8" s="83" t="str">
        <f t="shared" si="15"/>
        <v>Déc. 2020</v>
      </c>
      <c r="AP8" s="83" t="str">
        <f t="shared" si="15"/>
        <v>Janv. 2021</v>
      </c>
      <c r="AQ8" s="83" t="str">
        <f t="shared" si="15"/>
        <v>Fév. 2021</v>
      </c>
      <c r="AR8" s="83" t="str">
        <f t="shared" si="15"/>
        <v>Mars 2021</v>
      </c>
      <c r="AS8" s="83" t="str">
        <f t="shared" si="15"/>
        <v>Avril 2021</v>
      </c>
      <c r="AT8" s="83" t="str">
        <f t="shared" si="15"/>
        <v>Mai 2021</v>
      </c>
      <c r="AU8" s="83" t="str">
        <f t="shared" si="15"/>
        <v>Juin 2021</v>
      </c>
      <c r="AV8" s="83" t="str">
        <f t="shared" si="15"/>
        <v>Juil. 2021</v>
      </c>
      <c r="AW8" s="83" t="str">
        <f t="shared" si="15"/>
        <v>Août 2021</v>
      </c>
      <c r="AX8" s="83" t="str">
        <f t="shared" si="15"/>
        <v>Sept. 2021</v>
      </c>
      <c r="AY8" s="83" t="str">
        <f t="shared" si="15"/>
        <v>Oct. 2021</v>
      </c>
      <c r="AZ8" s="83" t="str">
        <f t="shared" si="15"/>
        <v>Nov. 2021</v>
      </c>
      <c r="BA8" s="83" t="str">
        <f t="shared" si="15"/>
        <v>Déc. 2021</v>
      </c>
      <c r="BB8" s="83" t="str">
        <f t="shared" si="15"/>
        <v>Janv. 2022</v>
      </c>
      <c r="BC8" s="83" t="str">
        <f t="shared" si="15"/>
        <v>Fév. 2022</v>
      </c>
      <c r="BD8" s="83" t="str">
        <f t="shared" si="15"/>
        <v>Mars 2022</v>
      </c>
      <c r="BE8" s="83" t="str">
        <f t="shared" si="15"/>
        <v>Avril 2022</v>
      </c>
      <c r="BF8" s="83" t="str">
        <f t="shared" si="15"/>
        <v>Mai 2022</v>
      </c>
      <c r="BG8" s="83" t="str">
        <f t="shared" si="15"/>
        <v>Juin 2022</v>
      </c>
      <c r="BH8" s="83" t="str">
        <f t="shared" si="15"/>
        <v>Juil. 2022</v>
      </c>
      <c r="BI8" s="83" t="str">
        <f t="shared" si="15"/>
        <v>Août 2022</v>
      </c>
      <c r="BJ8" s="83" t="str">
        <f t="shared" si="15"/>
        <v>Sept. 2022</v>
      </c>
      <c r="BK8" s="83" t="str">
        <f t="shared" si="15"/>
        <v>Oct. 2022</v>
      </c>
      <c r="BL8" s="83" t="str">
        <f t="shared" si="15"/>
        <v>Nov. 2022</v>
      </c>
      <c r="BM8" s="83" t="str">
        <f t="shared" si="15"/>
        <v>Déc. 2022</v>
      </c>
      <c r="BN8" s="83" t="str">
        <f t="shared" si="15"/>
        <v>Janv. 2023</v>
      </c>
      <c r="BO8" s="83" t="str">
        <f t="shared" si="15"/>
        <v>Fév. 2023</v>
      </c>
      <c r="BP8" s="83" t="str">
        <f t="shared" si="15"/>
        <v>Mars 2023</v>
      </c>
      <c r="BQ8" s="83" t="str">
        <f t="shared" si="15"/>
        <v>Avril 2023</v>
      </c>
      <c r="BR8" s="83" t="str">
        <f t="shared" si="15"/>
        <v>Mai 2023</v>
      </c>
      <c r="BS8" s="83" t="str">
        <f t="shared" si="15"/>
        <v>Juin 2023</v>
      </c>
      <c r="BT8" s="83" t="str">
        <f t="shared" si="15"/>
        <v>Juil. 2023</v>
      </c>
      <c r="BU8" s="83" t="str">
        <f t="shared" si="15"/>
        <v>Août 2023</v>
      </c>
      <c r="BV8" s="83" t="str">
        <f t="shared" si="15"/>
        <v>Sept. 2023</v>
      </c>
      <c r="BW8" s="83" t="str">
        <f t="shared" si="15"/>
        <v>Oct. 2023</v>
      </c>
      <c r="BX8" s="83" t="str">
        <f t="shared" si="15"/>
        <v>Nov. 2023</v>
      </c>
      <c r="BY8" s="83" t="str">
        <f t="shared" si="15"/>
        <v>Déc. 2023</v>
      </c>
      <c r="BZ8" s="83" t="str">
        <f t="shared" si="15"/>
        <v>Janv. 2024</v>
      </c>
      <c r="CA8" s="83" t="str">
        <f t="shared" si="15"/>
        <v>Fév. 2024</v>
      </c>
      <c r="CB8" s="83" t="str">
        <f t="shared" si="15"/>
        <v>Mars 2024</v>
      </c>
      <c r="CC8" s="83" t="str">
        <f t="shared" si="15"/>
        <v>Avril 2024</v>
      </c>
      <c r="CD8" s="83" t="str">
        <f t="shared" ref="CD8:CW8" si="16">CD6&amp;" "&amp;CD7</f>
        <v>Mai 2024</v>
      </c>
      <c r="CE8" s="83" t="str">
        <f t="shared" si="16"/>
        <v>Juin 2024</v>
      </c>
      <c r="CF8" s="83" t="str">
        <f t="shared" si="16"/>
        <v>Juil. 2024</v>
      </c>
      <c r="CG8" s="83" t="str">
        <f t="shared" si="16"/>
        <v>Août 2024</v>
      </c>
      <c r="CH8" s="83" t="str">
        <f t="shared" si="16"/>
        <v>Sept. 2024</v>
      </c>
      <c r="CI8" s="83" t="str">
        <f t="shared" si="16"/>
        <v>Oct. 2024</v>
      </c>
      <c r="CJ8" s="83" t="str">
        <f t="shared" si="16"/>
        <v>Nov. 2024</v>
      </c>
      <c r="CK8" s="83" t="str">
        <f t="shared" si="16"/>
        <v>Déc. 2024</v>
      </c>
      <c r="CL8" s="83" t="str">
        <f t="shared" si="16"/>
        <v>Janv. 2025</v>
      </c>
      <c r="CM8" s="83" t="str">
        <f t="shared" si="16"/>
        <v>Fév. 2025</v>
      </c>
      <c r="CN8" s="83" t="str">
        <f t="shared" si="16"/>
        <v>Mars 2025</v>
      </c>
      <c r="CO8" s="83" t="str">
        <f t="shared" si="16"/>
        <v>Avril 2025</v>
      </c>
      <c r="CP8" s="83" t="str">
        <f t="shared" si="16"/>
        <v>Mai 2025</v>
      </c>
      <c r="CQ8" s="83" t="str">
        <f t="shared" si="16"/>
        <v>Juin 2025</v>
      </c>
      <c r="CR8" s="83" t="str">
        <f t="shared" si="16"/>
        <v>Juil. 2025</v>
      </c>
      <c r="CS8" s="83" t="str">
        <f t="shared" si="16"/>
        <v>Août 2025</v>
      </c>
      <c r="CT8" s="83" t="str">
        <f t="shared" si="16"/>
        <v>Sept. 2025</v>
      </c>
      <c r="CU8" s="83" t="str">
        <f t="shared" si="16"/>
        <v>Oct. 2025</v>
      </c>
      <c r="CV8" s="83" t="str">
        <f t="shared" si="16"/>
        <v>Nov. 2025</v>
      </c>
      <c r="CW8" s="83" t="str">
        <f t="shared" si="16"/>
        <v>Déc. 2025</v>
      </c>
    </row>
    <row r="9" spans="1:101" s="3" customFormat="1" ht="10.5" x14ac:dyDescent="0.25">
      <c r="A9" s="145" t="str">
        <f>IF(D9="","",D9)</f>
        <v>1-1</v>
      </c>
      <c r="B9" s="79" t="s">
        <v>34</v>
      </c>
      <c r="C9" s="79" t="s">
        <v>156</v>
      </c>
      <c r="D9" s="79" t="s">
        <v>98</v>
      </c>
      <c r="E9" s="86" t="s">
        <v>46</v>
      </c>
      <c r="F9" s="88"/>
      <c r="G9" s="88">
        <f t="shared" ref="G9:BR9" si="17">F9</f>
        <v>0</v>
      </c>
      <c r="H9" s="88">
        <f t="shared" si="17"/>
        <v>0</v>
      </c>
      <c r="I9" s="88">
        <f t="shared" si="17"/>
        <v>0</v>
      </c>
      <c r="J9" s="88">
        <f t="shared" si="17"/>
        <v>0</v>
      </c>
      <c r="K9" s="88">
        <f t="shared" si="17"/>
        <v>0</v>
      </c>
      <c r="L9" s="88">
        <f t="shared" si="17"/>
        <v>0</v>
      </c>
      <c r="M9" s="88">
        <f t="shared" si="17"/>
        <v>0</v>
      </c>
      <c r="N9" s="88">
        <f t="shared" si="17"/>
        <v>0</v>
      </c>
      <c r="O9" s="88">
        <f t="shared" si="17"/>
        <v>0</v>
      </c>
      <c r="P9" s="88">
        <f t="shared" si="17"/>
        <v>0</v>
      </c>
      <c r="Q9" s="88">
        <f t="shared" si="17"/>
        <v>0</v>
      </c>
      <c r="R9" s="88">
        <f t="shared" si="17"/>
        <v>0</v>
      </c>
      <c r="S9" s="88">
        <f t="shared" si="17"/>
        <v>0</v>
      </c>
      <c r="T9" s="88">
        <f t="shared" si="17"/>
        <v>0</v>
      </c>
      <c r="U9" s="88">
        <f t="shared" si="17"/>
        <v>0</v>
      </c>
      <c r="V9" s="88">
        <f t="shared" si="17"/>
        <v>0</v>
      </c>
      <c r="W9" s="88">
        <f t="shared" si="17"/>
        <v>0</v>
      </c>
      <c r="X9" s="88">
        <f t="shared" si="17"/>
        <v>0</v>
      </c>
      <c r="Y9" s="88">
        <f t="shared" si="17"/>
        <v>0</v>
      </c>
      <c r="Z9" s="88">
        <f t="shared" si="17"/>
        <v>0</v>
      </c>
      <c r="AA9" s="88">
        <f t="shared" si="17"/>
        <v>0</v>
      </c>
      <c r="AB9" s="88">
        <f t="shared" si="17"/>
        <v>0</v>
      </c>
      <c r="AC9" s="88">
        <f t="shared" si="17"/>
        <v>0</v>
      </c>
      <c r="AD9" s="88">
        <f t="shared" si="17"/>
        <v>0</v>
      </c>
      <c r="AE9" s="88">
        <f t="shared" si="17"/>
        <v>0</v>
      </c>
      <c r="AF9" s="88">
        <f t="shared" si="17"/>
        <v>0</v>
      </c>
      <c r="AG9" s="88">
        <f t="shared" si="17"/>
        <v>0</v>
      </c>
      <c r="AH9" s="88">
        <f t="shared" si="17"/>
        <v>0</v>
      </c>
      <c r="AI9" s="88">
        <f t="shared" si="17"/>
        <v>0</v>
      </c>
      <c r="AJ9" s="88">
        <f t="shared" si="17"/>
        <v>0</v>
      </c>
      <c r="AK9" s="88">
        <f t="shared" si="17"/>
        <v>0</v>
      </c>
      <c r="AL9" s="88">
        <f t="shared" si="17"/>
        <v>0</v>
      </c>
      <c r="AM9" s="88">
        <f t="shared" si="17"/>
        <v>0</v>
      </c>
      <c r="AN9" s="88">
        <f t="shared" si="17"/>
        <v>0</v>
      </c>
      <c r="AO9" s="88">
        <f t="shared" si="17"/>
        <v>0</v>
      </c>
      <c r="AP9" s="88">
        <f t="shared" si="17"/>
        <v>0</v>
      </c>
      <c r="AQ9" s="88">
        <f t="shared" si="17"/>
        <v>0</v>
      </c>
      <c r="AR9" s="88">
        <f t="shared" si="17"/>
        <v>0</v>
      </c>
      <c r="AS9" s="88">
        <f t="shared" si="17"/>
        <v>0</v>
      </c>
      <c r="AT9" s="88">
        <f t="shared" si="17"/>
        <v>0</v>
      </c>
      <c r="AU9" s="88">
        <f t="shared" si="17"/>
        <v>0</v>
      </c>
      <c r="AV9" s="88">
        <f t="shared" si="17"/>
        <v>0</v>
      </c>
      <c r="AW9" s="88">
        <f t="shared" si="17"/>
        <v>0</v>
      </c>
      <c r="AX9" s="88">
        <f t="shared" si="17"/>
        <v>0</v>
      </c>
      <c r="AY9" s="88">
        <f t="shared" si="17"/>
        <v>0</v>
      </c>
      <c r="AZ9" s="88">
        <f t="shared" si="17"/>
        <v>0</v>
      </c>
      <c r="BA9" s="88">
        <f t="shared" si="17"/>
        <v>0</v>
      </c>
      <c r="BB9" s="88">
        <f t="shared" si="17"/>
        <v>0</v>
      </c>
      <c r="BC9" s="88">
        <f t="shared" si="17"/>
        <v>0</v>
      </c>
      <c r="BD9" s="88">
        <f t="shared" si="17"/>
        <v>0</v>
      </c>
      <c r="BE9" s="88">
        <f t="shared" si="17"/>
        <v>0</v>
      </c>
      <c r="BF9" s="88">
        <f t="shared" si="17"/>
        <v>0</v>
      </c>
      <c r="BG9" s="88">
        <f t="shared" si="17"/>
        <v>0</v>
      </c>
      <c r="BH9" s="88">
        <f t="shared" si="17"/>
        <v>0</v>
      </c>
      <c r="BI9" s="88">
        <f t="shared" si="17"/>
        <v>0</v>
      </c>
      <c r="BJ9" s="88">
        <f t="shared" si="17"/>
        <v>0</v>
      </c>
      <c r="BK9" s="88">
        <f t="shared" si="17"/>
        <v>0</v>
      </c>
      <c r="BL9" s="88">
        <f t="shared" si="17"/>
        <v>0</v>
      </c>
      <c r="BM9" s="88">
        <f t="shared" si="17"/>
        <v>0</v>
      </c>
      <c r="BN9" s="88">
        <f t="shared" si="17"/>
        <v>0</v>
      </c>
      <c r="BO9" s="88">
        <f t="shared" si="17"/>
        <v>0</v>
      </c>
      <c r="BP9" s="88">
        <f t="shared" si="17"/>
        <v>0</v>
      </c>
      <c r="BQ9" s="88">
        <f t="shared" si="17"/>
        <v>0</v>
      </c>
      <c r="BR9" s="88">
        <f t="shared" si="17"/>
        <v>0</v>
      </c>
      <c r="BS9" s="88">
        <f t="shared" ref="BS9:BX9" si="18">BR9</f>
        <v>0</v>
      </c>
      <c r="BT9" s="88">
        <f t="shared" si="18"/>
        <v>0</v>
      </c>
      <c r="BU9" s="88">
        <f t="shared" si="18"/>
        <v>0</v>
      </c>
      <c r="BV9" s="88">
        <f t="shared" si="18"/>
        <v>0</v>
      </c>
      <c r="BW9" s="88">
        <f t="shared" si="18"/>
        <v>0</v>
      </c>
      <c r="BX9" s="88">
        <f t="shared" si="18"/>
        <v>0</v>
      </c>
      <c r="BY9" s="88">
        <f t="shared" ref="BY9" si="19">BX9</f>
        <v>0</v>
      </c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</row>
    <row r="10" spans="1:101" s="3" customFormat="1" ht="10.5" x14ac:dyDescent="0.25">
      <c r="A10" s="145" t="str">
        <f t="shared" ref="A10:A73" si="20">IF(D10="","",D10)</f>
        <v>2-1</v>
      </c>
      <c r="B10" s="79" t="s">
        <v>235</v>
      </c>
      <c r="C10" s="79" t="s">
        <v>77</v>
      </c>
      <c r="D10" s="79" t="s">
        <v>100</v>
      </c>
      <c r="E10" s="86" t="s">
        <v>46</v>
      </c>
      <c r="F10" s="88"/>
      <c r="G10" s="88">
        <f t="shared" ref="G10:BR10" si="21">F10</f>
        <v>0</v>
      </c>
      <c r="H10" s="88">
        <f t="shared" si="21"/>
        <v>0</v>
      </c>
      <c r="I10" s="88">
        <f t="shared" si="21"/>
        <v>0</v>
      </c>
      <c r="J10" s="88">
        <f t="shared" si="21"/>
        <v>0</v>
      </c>
      <c r="K10" s="88">
        <f t="shared" si="21"/>
        <v>0</v>
      </c>
      <c r="L10" s="88">
        <f t="shared" si="21"/>
        <v>0</v>
      </c>
      <c r="M10" s="88">
        <f t="shared" si="21"/>
        <v>0</v>
      </c>
      <c r="N10" s="88">
        <f t="shared" si="21"/>
        <v>0</v>
      </c>
      <c r="O10" s="88">
        <f t="shared" si="21"/>
        <v>0</v>
      </c>
      <c r="P10" s="88">
        <f t="shared" si="21"/>
        <v>0</v>
      </c>
      <c r="Q10" s="88">
        <f t="shared" si="21"/>
        <v>0</v>
      </c>
      <c r="R10" s="88">
        <f t="shared" si="21"/>
        <v>0</v>
      </c>
      <c r="S10" s="88">
        <f t="shared" si="21"/>
        <v>0</v>
      </c>
      <c r="T10" s="88">
        <f t="shared" si="21"/>
        <v>0</v>
      </c>
      <c r="U10" s="88">
        <f t="shared" si="21"/>
        <v>0</v>
      </c>
      <c r="V10" s="88">
        <f t="shared" si="21"/>
        <v>0</v>
      </c>
      <c r="W10" s="88">
        <f t="shared" si="21"/>
        <v>0</v>
      </c>
      <c r="X10" s="88">
        <f t="shared" si="21"/>
        <v>0</v>
      </c>
      <c r="Y10" s="88">
        <f t="shared" si="21"/>
        <v>0</v>
      </c>
      <c r="Z10" s="88">
        <f t="shared" si="21"/>
        <v>0</v>
      </c>
      <c r="AA10" s="88">
        <f t="shared" si="21"/>
        <v>0</v>
      </c>
      <c r="AB10" s="88">
        <f t="shared" si="21"/>
        <v>0</v>
      </c>
      <c r="AC10" s="88">
        <f t="shared" si="21"/>
        <v>0</v>
      </c>
      <c r="AD10" s="88">
        <f t="shared" si="21"/>
        <v>0</v>
      </c>
      <c r="AE10" s="88">
        <f t="shared" si="21"/>
        <v>0</v>
      </c>
      <c r="AF10" s="88">
        <f t="shared" si="21"/>
        <v>0</v>
      </c>
      <c r="AG10" s="88">
        <f t="shared" si="21"/>
        <v>0</v>
      </c>
      <c r="AH10" s="88">
        <f t="shared" si="21"/>
        <v>0</v>
      </c>
      <c r="AI10" s="88">
        <f t="shared" si="21"/>
        <v>0</v>
      </c>
      <c r="AJ10" s="88">
        <f t="shared" si="21"/>
        <v>0</v>
      </c>
      <c r="AK10" s="88">
        <f t="shared" si="21"/>
        <v>0</v>
      </c>
      <c r="AL10" s="88">
        <f t="shared" si="21"/>
        <v>0</v>
      </c>
      <c r="AM10" s="88">
        <f t="shared" si="21"/>
        <v>0</v>
      </c>
      <c r="AN10" s="88">
        <f t="shared" si="21"/>
        <v>0</v>
      </c>
      <c r="AO10" s="88">
        <f t="shared" si="21"/>
        <v>0</v>
      </c>
      <c r="AP10" s="88">
        <f t="shared" si="21"/>
        <v>0</v>
      </c>
      <c r="AQ10" s="88">
        <f t="shared" si="21"/>
        <v>0</v>
      </c>
      <c r="AR10" s="88">
        <f t="shared" si="21"/>
        <v>0</v>
      </c>
      <c r="AS10" s="88">
        <f t="shared" si="21"/>
        <v>0</v>
      </c>
      <c r="AT10" s="88">
        <f t="shared" si="21"/>
        <v>0</v>
      </c>
      <c r="AU10" s="88">
        <f t="shared" si="21"/>
        <v>0</v>
      </c>
      <c r="AV10" s="88">
        <f t="shared" si="21"/>
        <v>0</v>
      </c>
      <c r="AW10" s="88">
        <f t="shared" si="21"/>
        <v>0</v>
      </c>
      <c r="AX10" s="88">
        <f t="shared" si="21"/>
        <v>0</v>
      </c>
      <c r="AY10" s="88">
        <f t="shared" si="21"/>
        <v>0</v>
      </c>
      <c r="AZ10" s="88">
        <f t="shared" si="21"/>
        <v>0</v>
      </c>
      <c r="BA10" s="88">
        <f t="shared" si="21"/>
        <v>0</v>
      </c>
      <c r="BB10" s="88">
        <f t="shared" si="21"/>
        <v>0</v>
      </c>
      <c r="BC10" s="88">
        <f t="shared" si="21"/>
        <v>0</v>
      </c>
      <c r="BD10" s="88">
        <f t="shared" si="21"/>
        <v>0</v>
      </c>
      <c r="BE10" s="88">
        <f t="shared" si="21"/>
        <v>0</v>
      </c>
      <c r="BF10" s="88">
        <f t="shared" si="21"/>
        <v>0</v>
      </c>
      <c r="BG10" s="88">
        <f t="shared" si="21"/>
        <v>0</v>
      </c>
      <c r="BH10" s="88">
        <f t="shared" si="21"/>
        <v>0</v>
      </c>
      <c r="BI10" s="88">
        <f t="shared" si="21"/>
        <v>0</v>
      </c>
      <c r="BJ10" s="88">
        <f t="shared" si="21"/>
        <v>0</v>
      </c>
      <c r="BK10" s="88">
        <f t="shared" si="21"/>
        <v>0</v>
      </c>
      <c r="BL10" s="88">
        <f t="shared" si="21"/>
        <v>0</v>
      </c>
      <c r="BM10" s="88">
        <f t="shared" si="21"/>
        <v>0</v>
      </c>
      <c r="BN10" s="88">
        <f t="shared" si="21"/>
        <v>0</v>
      </c>
      <c r="BO10" s="88">
        <f t="shared" si="21"/>
        <v>0</v>
      </c>
      <c r="BP10" s="88">
        <f t="shared" si="21"/>
        <v>0</v>
      </c>
      <c r="BQ10" s="88">
        <f t="shared" si="21"/>
        <v>0</v>
      </c>
      <c r="BR10" s="88">
        <f t="shared" si="21"/>
        <v>0</v>
      </c>
      <c r="BS10" s="88">
        <f t="shared" ref="BS10:BX10" si="22">BR10</f>
        <v>0</v>
      </c>
      <c r="BT10" s="88">
        <f t="shared" si="22"/>
        <v>0</v>
      </c>
      <c r="BU10" s="88">
        <f t="shared" si="22"/>
        <v>0</v>
      </c>
      <c r="BV10" s="88">
        <f t="shared" si="22"/>
        <v>0</v>
      </c>
      <c r="BW10" s="88">
        <f t="shared" si="22"/>
        <v>0</v>
      </c>
      <c r="BX10" s="88">
        <f t="shared" si="22"/>
        <v>0</v>
      </c>
      <c r="BY10" s="88">
        <f t="shared" ref="BY10" si="23">BX10</f>
        <v>0</v>
      </c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</row>
    <row r="11" spans="1:101" s="3" customFormat="1" ht="10.5" x14ac:dyDescent="0.25">
      <c r="A11" s="145" t="str">
        <f t="shared" si="20"/>
        <v>3-1</v>
      </c>
      <c r="B11" s="79" t="s">
        <v>73</v>
      </c>
      <c r="C11" s="79" t="s">
        <v>78</v>
      </c>
      <c r="D11" s="79" t="s">
        <v>103</v>
      </c>
      <c r="E11" s="86" t="s">
        <v>46</v>
      </c>
      <c r="F11" s="88"/>
      <c r="G11" s="88">
        <f t="shared" ref="G11:BR11" si="24">F11</f>
        <v>0</v>
      </c>
      <c r="H11" s="88">
        <f t="shared" si="24"/>
        <v>0</v>
      </c>
      <c r="I11" s="88">
        <f t="shared" si="24"/>
        <v>0</v>
      </c>
      <c r="J11" s="88">
        <f t="shared" si="24"/>
        <v>0</v>
      </c>
      <c r="K11" s="88">
        <f t="shared" si="24"/>
        <v>0</v>
      </c>
      <c r="L11" s="88">
        <f t="shared" si="24"/>
        <v>0</v>
      </c>
      <c r="M11" s="88">
        <f t="shared" si="24"/>
        <v>0</v>
      </c>
      <c r="N11" s="88">
        <f t="shared" si="24"/>
        <v>0</v>
      </c>
      <c r="O11" s="88">
        <f t="shared" si="24"/>
        <v>0</v>
      </c>
      <c r="P11" s="88">
        <f t="shared" si="24"/>
        <v>0</v>
      </c>
      <c r="Q11" s="88">
        <f t="shared" si="24"/>
        <v>0</v>
      </c>
      <c r="R11" s="88">
        <f t="shared" si="24"/>
        <v>0</v>
      </c>
      <c r="S11" s="88">
        <f t="shared" si="24"/>
        <v>0</v>
      </c>
      <c r="T11" s="88">
        <f t="shared" si="24"/>
        <v>0</v>
      </c>
      <c r="U11" s="88">
        <f t="shared" si="24"/>
        <v>0</v>
      </c>
      <c r="V11" s="88">
        <f t="shared" si="24"/>
        <v>0</v>
      </c>
      <c r="W11" s="88">
        <f t="shared" si="24"/>
        <v>0</v>
      </c>
      <c r="X11" s="88">
        <f t="shared" si="24"/>
        <v>0</v>
      </c>
      <c r="Y11" s="88">
        <f t="shared" si="24"/>
        <v>0</v>
      </c>
      <c r="Z11" s="88">
        <f t="shared" si="24"/>
        <v>0</v>
      </c>
      <c r="AA11" s="88">
        <f t="shared" si="24"/>
        <v>0</v>
      </c>
      <c r="AB11" s="88">
        <f t="shared" si="24"/>
        <v>0</v>
      </c>
      <c r="AC11" s="88">
        <f t="shared" si="24"/>
        <v>0</v>
      </c>
      <c r="AD11" s="88">
        <f t="shared" si="24"/>
        <v>0</v>
      </c>
      <c r="AE11" s="88">
        <f t="shared" si="24"/>
        <v>0</v>
      </c>
      <c r="AF11" s="88">
        <f t="shared" si="24"/>
        <v>0</v>
      </c>
      <c r="AG11" s="88">
        <f t="shared" si="24"/>
        <v>0</v>
      </c>
      <c r="AH11" s="88">
        <f t="shared" si="24"/>
        <v>0</v>
      </c>
      <c r="AI11" s="88">
        <f t="shared" si="24"/>
        <v>0</v>
      </c>
      <c r="AJ11" s="88">
        <f t="shared" si="24"/>
        <v>0</v>
      </c>
      <c r="AK11" s="88">
        <f t="shared" si="24"/>
        <v>0</v>
      </c>
      <c r="AL11" s="88">
        <f t="shared" si="24"/>
        <v>0</v>
      </c>
      <c r="AM11" s="88">
        <f t="shared" si="24"/>
        <v>0</v>
      </c>
      <c r="AN11" s="88">
        <f t="shared" si="24"/>
        <v>0</v>
      </c>
      <c r="AO11" s="88">
        <f t="shared" si="24"/>
        <v>0</v>
      </c>
      <c r="AP11" s="88">
        <f t="shared" si="24"/>
        <v>0</v>
      </c>
      <c r="AQ11" s="88">
        <f t="shared" si="24"/>
        <v>0</v>
      </c>
      <c r="AR11" s="88">
        <f t="shared" si="24"/>
        <v>0</v>
      </c>
      <c r="AS11" s="88">
        <f t="shared" si="24"/>
        <v>0</v>
      </c>
      <c r="AT11" s="88">
        <f t="shared" si="24"/>
        <v>0</v>
      </c>
      <c r="AU11" s="88">
        <f t="shared" si="24"/>
        <v>0</v>
      </c>
      <c r="AV11" s="88">
        <f t="shared" si="24"/>
        <v>0</v>
      </c>
      <c r="AW11" s="88">
        <f t="shared" si="24"/>
        <v>0</v>
      </c>
      <c r="AX11" s="88">
        <f t="shared" si="24"/>
        <v>0</v>
      </c>
      <c r="AY11" s="88">
        <f t="shared" si="24"/>
        <v>0</v>
      </c>
      <c r="AZ11" s="88">
        <f t="shared" si="24"/>
        <v>0</v>
      </c>
      <c r="BA11" s="88">
        <f t="shared" si="24"/>
        <v>0</v>
      </c>
      <c r="BB11" s="88">
        <f t="shared" si="24"/>
        <v>0</v>
      </c>
      <c r="BC11" s="88">
        <f t="shared" si="24"/>
        <v>0</v>
      </c>
      <c r="BD11" s="88">
        <f t="shared" si="24"/>
        <v>0</v>
      </c>
      <c r="BE11" s="88">
        <f t="shared" si="24"/>
        <v>0</v>
      </c>
      <c r="BF11" s="88">
        <f t="shared" si="24"/>
        <v>0</v>
      </c>
      <c r="BG11" s="88">
        <f t="shared" si="24"/>
        <v>0</v>
      </c>
      <c r="BH11" s="88">
        <f t="shared" si="24"/>
        <v>0</v>
      </c>
      <c r="BI11" s="88">
        <f t="shared" si="24"/>
        <v>0</v>
      </c>
      <c r="BJ11" s="88">
        <f t="shared" si="24"/>
        <v>0</v>
      </c>
      <c r="BK11" s="88">
        <f t="shared" si="24"/>
        <v>0</v>
      </c>
      <c r="BL11" s="88">
        <f t="shared" si="24"/>
        <v>0</v>
      </c>
      <c r="BM11" s="88">
        <f t="shared" si="24"/>
        <v>0</v>
      </c>
      <c r="BN11" s="88">
        <f t="shared" si="24"/>
        <v>0</v>
      </c>
      <c r="BO11" s="88">
        <f t="shared" si="24"/>
        <v>0</v>
      </c>
      <c r="BP11" s="88">
        <f t="shared" si="24"/>
        <v>0</v>
      </c>
      <c r="BQ11" s="88">
        <f t="shared" si="24"/>
        <v>0</v>
      </c>
      <c r="BR11" s="88">
        <f t="shared" si="24"/>
        <v>0</v>
      </c>
      <c r="BS11" s="88">
        <f t="shared" ref="BS11:BX11" si="25">BR11</f>
        <v>0</v>
      </c>
      <c r="BT11" s="88">
        <f t="shared" si="25"/>
        <v>0</v>
      </c>
      <c r="BU11" s="88">
        <f t="shared" si="25"/>
        <v>0</v>
      </c>
      <c r="BV11" s="88">
        <f t="shared" si="25"/>
        <v>0</v>
      </c>
      <c r="BW11" s="88">
        <f t="shared" si="25"/>
        <v>0</v>
      </c>
      <c r="BX11" s="88">
        <f t="shared" si="25"/>
        <v>0</v>
      </c>
      <c r="BY11" s="88">
        <f t="shared" ref="BY11" si="26">BX11</f>
        <v>0</v>
      </c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</row>
    <row r="12" spans="1:101" s="3" customFormat="1" ht="10.5" x14ac:dyDescent="0.25">
      <c r="A12" s="145" t="str">
        <f t="shared" si="20"/>
        <v>4-1</v>
      </c>
      <c r="B12" s="79" t="s">
        <v>74</v>
      </c>
      <c r="C12" s="79" t="s">
        <v>79</v>
      </c>
      <c r="D12" s="79" t="s">
        <v>106</v>
      </c>
      <c r="E12" s="86" t="s">
        <v>46</v>
      </c>
      <c r="F12" s="88"/>
      <c r="G12" s="88">
        <f t="shared" ref="G12:BR12" si="27">F12</f>
        <v>0</v>
      </c>
      <c r="H12" s="88">
        <f t="shared" si="27"/>
        <v>0</v>
      </c>
      <c r="I12" s="88">
        <f t="shared" si="27"/>
        <v>0</v>
      </c>
      <c r="J12" s="88">
        <f t="shared" si="27"/>
        <v>0</v>
      </c>
      <c r="K12" s="88">
        <f t="shared" si="27"/>
        <v>0</v>
      </c>
      <c r="L12" s="88">
        <f t="shared" si="27"/>
        <v>0</v>
      </c>
      <c r="M12" s="88">
        <f t="shared" si="27"/>
        <v>0</v>
      </c>
      <c r="N12" s="88">
        <f t="shared" si="27"/>
        <v>0</v>
      </c>
      <c r="O12" s="88">
        <f t="shared" si="27"/>
        <v>0</v>
      </c>
      <c r="P12" s="88">
        <f t="shared" si="27"/>
        <v>0</v>
      </c>
      <c r="Q12" s="88">
        <f t="shared" si="27"/>
        <v>0</v>
      </c>
      <c r="R12" s="88">
        <f t="shared" si="27"/>
        <v>0</v>
      </c>
      <c r="S12" s="88">
        <f t="shared" si="27"/>
        <v>0</v>
      </c>
      <c r="T12" s="88">
        <f t="shared" si="27"/>
        <v>0</v>
      </c>
      <c r="U12" s="88">
        <f t="shared" si="27"/>
        <v>0</v>
      </c>
      <c r="V12" s="88">
        <f t="shared" si="27"/>
        <v>0</v>
      </c>
      <c r="W12" s="88">
        <f t="shared" si="27"/>
        <v>0</v>
      </c>
      <c r="X12" s="88">
        <f t="shared" si="27"/>
        <v>0</v>
      </c>
      <c r="Y12" s="88">
        <f t="shared" si="27"/>
        <v>0</v>
      </c>
      <c r="Z12" s="88">
        <f t="shared" si="27"/>
        <v>0</v>
      </c>
      <c r="AA12" s="88">
        <f t="shared" si="27"/>
        <v>0</v>
      </c>
      <c r="AB12" s="88">
        <f t="shared" si="27"/>
        <v>0</v>
      </c>
      <c r="AC12" s="88">
        <f t="shared" si="27"/>
        <v>0</v>
      </c>
      <c r="AD12" s="88">
        <f t="shared" si="27"/>
        <v>0</v>
      </c>
      <c r="AE12" s="88">
        <f t="shared" si="27"/>
        <v>0</v>
      </c>
      <c r="AF12" s="88">
        <f t="shared" si="27"/>
        <v>0</v>
      </c>
      <c r="AG12" s="88">
        <f t="shared" si="27"/>
        <v>0</v>
      </c>
      <c r="AH12" s="88">
        <f t="shared" si="27"/>
        <v>0</v>
      </c>
      <c r="AI12" s="88">
        <f t="shared" si="27"/>
        <v>0</v>
      </c>
      <c r="AJ12" s="88">
        <f t="shared" si="27"/>
        <v>0</v>
      </c>
      <c r="AK12" s="88">
        <f t="shared" si="27"/>
        <v>0</v>
      </c>
      <c r="AL12" s="88">
        <f t="shared" si="27"/>
        <v>0</v>
      </c>
      <c r="AM12" s="88">
        <f t="shared" si="27"/>
        <v>0</v>
      </c>
      <c r="AN12" s="88">
        <f t="shared" si="27"/>
        <v>0</v>
      </c>
      <c r="AO12" s="88">
        <f t="shared" si="27"/>
        <v>0</v>
      </c>
      <c r="AP12" s="88">
        <f t="shared" si="27"/>
        <v>0</v>
      </c>
      <c r="AQ12" s="88">
        <f t="shared" si="27"/>
        <v>0</v>
      </c>
      <c r="AR12" s="88">
        <f t="shared" si="27"/>
        <v>0</v>
      </c>
      <c r="AS12" s="88">
        <f t="shared" si="27"/>
        <v>0</v>
      </c>
      <c r="AT12" s="88">
        <f t="shared" si="27"/>
        <v>0</v>
      </c>
      <c r="AU12" s="88">
        <f t="shared" si="27"/>
        <v>0</v>
      </c>
      <c r="AV12" s="88">
        <f t="shared" si="27"/>
        <v>0</v>
      </c>
      <c r="AW12" s="88">
        <f t="shared" si="27"/>
        <v>0</v>
      </c>
      <c r="AX12" s="88">
        <f t="shared" si="27"/>
        <v>0</v>
      </c>
      <c r="AY12" s="88">
        <f t="shared" si="27"/>
        <v>0</v>
      </c>
      <c r="AZ12" s="88">
        <f t="shared" si="27"/>
        <v>0</v>
      </c>
      <c r="BA12" s="88">
        <f t="shared" si="27"/>
        <v>0</v>
      </c>
      <c r="BB12" s="88">
        <f t="shared" si="27"/>
        <v>0</v>
      </c>
      <c r="BC12" s="88">
        <f t="shared" si="27"/>
        <v>0</v>
      </c>
      <c r="BD12" s="88">
        <f t="shared" si="27"/>
        <v>0</v>
      </c>
      <c r="BE12" s="88">
        <f t="shared" si="27"/>
        <v>0</v>
      </c>
      <c r="BF12" s="88">
        <f t="shared" si="27"/>
        <v>0</v>
      </c>
      <c r="BG12" s="88">
        <f t="shared" si="27"/>
        <v>0</v>
      </c>
      <c r="BH12" s="88">
        <f t="shared" si="27"/>
        <v>0</v>
      </c>
      <c r="BI12" s="88">
        <f t="shared" si="27"/>
        <v>0</v>
      </c>
      <c r="BJ12" s="88">
        <f t="shared" si="27"/>
        <v>0</v>
      </c>
      <c r="BK12" s="88">
        <f t="shared" si="27"/>
        <v>0</v>
      </c>
      <c r="BL12" s="88">
        <f t="shared" si="27"/>
        <v>0</v>
      </c>
      <c r="BM12" s="88">
        <f t="shared" si="27"/>
        <v>0</v>
      </c>
      <c r="BN12" s="88">
        <f t="shared" si="27"/>
        <v>0</v>
      </c>
      <c r="BO12" s="88">
        <f t="shared" si="27"/>
        <v>0</v>
      </c>
      <c r="BP12" s="88">
        <f t="shared" si="27"/>
        <v>0</v>
      </c>
      <c r="BQ12" s="88">
        <f t="shared" si="27"/>
        <v>0</v>
      </c>
      <c r="BR12" s="88">
        <f t="shared" si="27"/>
        <v>0</v>
      </c>
      <c r="BS12" s="88">
        <f t="shared" ref="BS12:BX12" si="28">BR12</f>
        <v>0</v>
      </c>
      <c r="BT12" s="88">
        <f t="shared" si="28"/>
        <v>0</v>
      </c>
      <c r="BU12" s="88">
        <f t="shared" si="28"/>
        <v>0</v>
      </c>
      <c r="BV12" s="88">
        <f t="shared" si="28"/>
        <v>0</v>
      </c>
      <c r="BW12" s="88">
        <f t="shared" si="28"/>
        <v>0</v>
      </c>
      <c r="BX12" s="88">
        <f t="shared" si="28"/>
        <v>0</v>
      </c>
      <c r="BY12" s="88">
        <f t="shared" ref="BY12" si="29">BX12</f>
        <v>0</v>
      </c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</row>
    <row r="13" spans="1:101" s="3" customFormat="1" ht="10.5" x14ac:dyDescent="0.25">
      <c r="A13" s="145"/>
      <c r="B13" s="79"/>
      <c r="C13" s="79"/>
      <c r="D13" s="79"/>
      <c r="E13" s="86"/>
      <c r="F13" s="88"/>
      <c r="G13" s="88"/>
      <c r="H13" s="88"/>
      <c r="I13" s="14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14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148"/>
      <c r="AT13" s="88"/>
      <c r="AU13" s="88"/>
      <c r="AV13" s="88"/>
      <c r="AW13" s="88"/>
      <c r="AX13" s="88"/>
      <c r="AY13" s="88"/>
      <c r="AZ13" s="88"/>
      <c r="BA13" s="148"/>
      <c r="BB13" s="88"/>
      <c r="BC13" s="88"/>
      <c r="BD13" s="88"/>
      <c r="BE13" s="88"/>
      <c r="BF13" s="148"/>
      <c r="BG13" s="88"/>
      <c r="BH13" s="88"/>
      <c r="BI13" s="88"/>
      <c r="BJ13" s="148"/>
      <c r="BK13" s="88"/>
      <c r="BL13" s="88"/>
      <c r="BM13" s="88"/>
      <c r="BN13" s="88"/>
      <c r="BO13" s="88"/>
      <c r="BP13" s="88"/>
      <c r="BQ13" s="148"/>
      <c r="BR13" s="88"/>
      <c r="BS13" s="14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</row>
    <row r="14" spans="1:101" s="3" customFormat="1" ht="10.5" x14ac:dyDescent="0.25">
      <c r="A14" s="145"/>
      <c r="B14" s="79"/>
      <c r="C14" s="79"/>
      <c r="D14" s="79"/>
      <c r="E14" s="86"/>
      <c r="F14" s="88"/>
      <c r="G14" s="88"/>
      <c r="H14" s="88"/>
      <c r="I14" s="14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14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48"/>
      <c r="AT14" s="88"/>
      <c r="AU14" s="88"/>
      <c r="AV14" s="88"/>
      <c r="AW14" s="88"/>
      <c r="AX14" s="88"/>
      <c r="AY14" s="88"/>
      <c r="AZ14" s="88"/>
      <c r="BA14" s="148"/>
      <c r="BB14" s="88"/>
      <c r="BC14" s="88"/>
      <c r="BD14" s="88"/>
      <c r="BE14" s="88"/>
      <c r="BF14" s="148"/>
      <c r="BG14" s="88"/>
      <c r="BH14" s="88"/>
      <c r="BI14" s="88"/>
      <c r="BJ14" s="148"/>
      <c r="BK14" s="88"/>
      <c r="BL14" s="88"/>
      <c r="BM14" s="88"/>
      <c r="BN14" s="88"/>
      <c r="BO14" s="88"/>
      <c r="BP14" s="88"/>
      <c r="BQ14" s="148"/>
      <c r="BR14" s="88"/>
      <c r="BS14" s="14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</row>
    <row r="15" spans="1:101" s="3" customFormat="1" ht="10.5" x14ac:dyDescent="0.25">
      <c r="A15" s="145"/>
      <c r="B15" s="79"/>
      <c r="C15" s="79"/>
      <c r="D15" s="79"/>
      <c r="E15" s="86"/>
      <c r="F15" s="88"/>
      <c r="G15" s="88"/>
      <c r="H15" s="88"/>
      <c r="I15" s="14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14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148"/>
      <c r="AT15" s="88"/>
      <c r="AU15" s="88"/>
      <c r="AV15" s="88"/>
      <c r="AW15" s="88"/>
      <c r="AX15" s="88"/>
      <c r="AY15" s="88"/>
      <c r="AZ15" s="88"/>
      <c r="BA15" s="148"/>
      <c r="BB15" s="88"/>
      <c r="BC15" s="88"/>
      <c r="BD15" s="88"/>
      <c r="BE15" s="88"/>
      <c r="BF15" s="148"/>
      <c r="BG15" s="88"/>
      <c r="BH15" s="88"/>
      <c r="BI15" s="88"/>
      <c r="BJ15" s="148"/>
      <c r="BK15" s="88"/>
      <c r="BL15" s="88"/>
      <c r="BM15" s="88"/>
      <c r="BN15" s="88"/>
      <c r="BO15" s="88"/>
      <c r="BP15" s="88"/>
      <c r="BQ15" s="148"/>
      <c r="BR15" s="88"/>
      <c r="BS15" s="14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</row>
    <row r="16" spans="1:101" s="3" customFormat="1" ht="10.5" x14ac:dyDescent="0.25">
      <c r="A16" s="145"/>
      <c r="B16" s="79"/>
      <c r="C16" s="79"/>
      <c r="D16" s="79"/>
      <c r="E16" s="86"/>
      <c r="F16" s="88"/>
      <c r="G16" s="88"/>
      <c r="H16" s="88"/>
      <c r="I16" s="14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14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148"/>
      <c r="AT16" s="88"/>
      <c r="AU16" s="88"/>
      <c r="AV16" s="88"/>
      <c r="AW16" s="88"/>
      <c r="AX16" s="88"/>
      <c r="AY16" s="88"/>
      <c r="AZ16" s="88"/>
      <c r="BA16" s="148"/>
      <c r="BB16" s="88"/>
      <c r="BC16" s="88"/>
      <c r="BD16" s="88"/>
      <c r="BE16" s="88"/>
      <c r="BF16" s="148"/>
      <c r="BG16" s="88"/>
      <c r="BH16" s="88"/>
      <c r="BI16" s="88"/>
      <c r="BJ16" s="148"/>
      <c r="BK16" s="88"/>
      <c r="BL16" s="88"/>
      <c r="BM16" s="88"/>
      <c r="BN16" s="88"/>
      <c r="BO16" s="88"/>
      <c r="BP16" s="88"/>
      <c r="BQ16" s="148"/>
      <c r="BR16" s="88"/>
      <c r="BS16" s="14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</row>
    <row r="17" spans="1:101" s="3" customFormat="1" ht="10.5" x14ac:dyDescent="0.25">
      <c r="A17" s="145"/>
      <c r="B17" s="79"/>
      <c r="C17" s="79"/>
      <c r="D17" s="79"/>
      <c r="E17" s="86"/>
      <c r="F17" s="88"/>
      <c r="G17" s="88"/>
      <c r="H17" s="88"/>
      <c r="I17" s="14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14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148"/>
      <c r="AT17" s="88"/>
      <c r="AU17" s="88"/>
      <c r="AV17" s="88"/>
      <c r="AW17" s="88"/>
      <c r="AX17" s="88"/>
      <c r="AY17" s="88"/>
      <c r="AZ17" s="88"/>
      <c r="BA17" s="148"/>
      <c r="BB17" s="88"/>
      <c r="BC17" s="88"/>
      <c r="BD17" s="88"/>
      <c r="BE17" s="88"/>
      <c r="BF17" s="148"/>
      <c r="BG17" s="88"/>
      <c r="BH17" s="88"/>
      <c r="BI17" s="88"/>
      <c r="BJ17" s="148"/>
      <c r="BK17" s="88"/>
      <c r="BL17" s="88"/>
      <c r="BM17" s="88"/>
      <c r="BN17" s="88"/>
      <c r="BO17" s="88"/>
      <c r="BP17" s="88"/>
      <c r="BQ17" s="148"/>
      <c r="BR17" s="88"/>
      <c r="BS17" s="14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</row>
    <row r="18" spans="1:101" s="3" customFormat="1" ht="10.5" x14ac:dyDescent="0.25">
      <c r="A18" s="145"/>
      <c r="B18" s="79"/>
      <c r="C18" s="79"/>
      <c r="D18" s="79"/>
      <c r="E18" s="86"/>
      <c r="F18" s="88"/>
      <c r="G18" s="88"/>
      <c r="H18" s="88"/>
      <c r="I18" s="14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14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148"/>
      <c r="AT18" s="88"/>
      <c r="AU18" s="88"/>
      <c r="AV18" s="88"/>
      <c r="AW18" s="88"/>
      <c r="AX18" s="88"/>
      <c r="AY18" s="88"/>
      <c r="AZ18" s="88"/>
      <c r="BA18" s="148"/>
      <c r="BB18" s="88"/>
      <c r="BC18" s="88"/>
      <c r="BD18" s="88"/>
      <c r="BE18" s="88"/>
      <c r="BF18" s="148"/>
      <c r="BG18" s="88"/>
      <c r="BH18" s="88"/>
      <c r="BI18" s="88"/>
      <c r="BJ18" s="148"/>
      <c r="BK18" s="88"/>
      <c r="BL18" s="88"/>
      <c r="BM18" s="88"/>
      <c r="BN18" s="88"/>
      <c r="BO18" s="88"/>
      <c r="BP18" s="88"/>
      <c r="BQ18" s="148"/>
      <c r="BR18" s="88"/>
      <c r="BS18" s="14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</row>
    <row r="19" spans="1:101" s="3" customFormat="1" ht="10.5" x14ac:dyDescent="0.25">
      <c r="A19" s="145"/>
      <c r="B19" s="79"/>
      <c r="C19" s="79"/>
      <c r="D19" s="79"/>
      <c r="E19" s="86"/>
      <c r="F19" s="88"/>
      <c r="G19" s="88"/>
      <c r="H19" s="88"/>
      <c r="I19" s="14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14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148"/>
      <c r="AT19" s="88"/>
      <c r="AU19" s="88"/>
      <c r="AV19" s="88"/>
      <c r="AW19" s="88"/>
      <c r="AX19" s="88"/>
      <c r="AY19" s="88"/>
      <c r="AZ19" s="88"/>
      <c r="BA19" s="148"/>
      <c r="BB19" s="88"/>
      <c r="BC19" s="88"/>
      <c r="BD19" s="88"/>
      <c r="BE19" s="88"/>
      <c r="BF19" s="148"/>
      <c r="BG19" s="88"/>
      <c r="BH19" s="88"/>
      <c r="BI19" s="88"/>
      <c r="BJ19" s="148"/>
      <c r="BK19" s="88"/>
      <c r="BL19" s="88"/>
      <c r="BM19" s="88"/>
      <c r="BN19" s="88"/>
      <c r="BO19" s="88"/>
      <c r="BP19" s="88"/>
      <c r="BQ19" s="148"/>
      <c r="BR19" s="88"/>
      <c r="BS19" s="14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</row>
    <row r="20" spans="1:101" s="3" customFormat="1" ht="10.5" x14ac:dyDescent="0.25">
      <c r="A20" s="145"/>
      <c r="B20" s="79"/>
      <c r="C20" s="79"/>
      <c r="D20" s="79"/>
      <c r="E20" s="86"/>
      <c r="F20" s="88"/>
      <c r="G20" s="88"/>
      <c r="H20" s="88"/>
      <c r="I20" s="14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14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148"/>
      <c r="AT20" s="88"/>
      <c r="AU20" s="88"/>
      <c r="AV20" s="88"/>
      <c r="AW20" s="88"/>
      <c r="AX20" s="88"/>
      <c r="AY20" s="88"/>
      <c r="AZ20" s="88"/>
      <c r="BA20" s="148"/>
      <c r="BB20" s="88"/>
      <c r="BC20" s="88"/>
      <c r="BD20" s="88"/>
      <c r="BE20" s="88"/>
      <c r="BF20" s="148"/>
      <c r="BG20" s="88"/>
      <c r="BH20" s="88"/>
      <c r="BI20" s="88"/>
      <c r="BJ20" s="148"/>
      <c r="BK20" s="88"/>
      <c r="BL20" s="88"/>
      <c r="BM20" s="88"/>
      <c r="BN20" s="88"/>
      <c r="BO20" s="88"/>
      <c r="BP20" s="88"/>
      <c r="BQ20" s="148"/>
      <c r="BR20" s="88"/>
      <c r="BS20" s="14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</row>
    <row r="21" spans="1:101" s="3" customFormat="1" ht="10.5" x14ac:dyDescent="0.25">
      <c r="A21" s="145"/>
      <c r="B21" s="79"/>
      <c r="C21" s="79"/>
      <c r="D21" s="79"/>
      <c r="E21" s="86"/>
      <c r="F21" s="88"/>
      <c r="G21" s="88"/>
      <c r="H21" s="88"/>
      <c r="I21" s="14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14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148"/>
      <c r="AT21" s="88"/>
      <c r="AU21" s="88"/>
      <c r="AV21" s="88"/>
      <c r="AW21" s="88"/>
      <c r="AX21" s="88"/>
      <c r="AY21" s="88"/>
      <c r="AZ21" s="88"/>
      <c r="BA21" s="148"/>
      <c r="BB21" s="88"/>
      <c r="BC21" s="88"/>
      <c r="BD21" s="88"/>
      <c r="BE21" s="88"/>
      <c r="BF21" s="148"/>
      <c r="BG21" s="88"/>
      <c r="BH21" s="88"/>
      <c r="BI21" s="88"/>
      <c r="BJ21" s="148"/>
      <c r="BK21" s="88"/>
      <c r="BL21" s="88"/>
      <c r="BM21" s="88"/>
      <c r="BN21" s="88"/>
      <c r="BO21" s="88"/>
      <c r="BP21" s="88"/>
      <c r="BQ21" s="148"/>
      <c r="BR21" s="88"/>
      <c r="BS21" s="14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</row>
    <row r="22" spans="1:101" s="3" customFormat="1" ht="10.5" x14ac:dyDescent="0.25">
      <c r="A22" s="145"/>
      <c r="B22" s="79"/>
      <c r="C22" s="79"/>
      <c r="D22" s="79"/>
      <c r="E22" s="86"/>
      <c r="F22" s="88"/>
      <c r="G22" s="88"/>
      <c r="H22" s="88"/>
      <c r="I22" s="14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14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148"/>
      <c r="AT22" s="88"/>
      <c r="AU22" s="88"/>
      <c r="AV22" s="88"/>
      <c r="AW22" s="88"/>
      <c r="AX22" s="88"/>
      <c r="AY22" s="88"/>
      <c r="AZ22" s="88"/>
      <c r="BA22" s="148"/>
      <c r="BB22" s="88"/>
      <c r="BC22" s="88"/>
      <c r="BD22" s="88"/>
      <c r="BE22" s="88"/>
      <c r="BF22" s="148"/>
      <c r="BG22" s="88"/>
      <c r="BH22" s="88"/>
      <c r="BI22" s="88"/>
      <c r="BJ22" s="148"/>
      <c r="BK22" s="88"/>
      <c r="BL22" s="88"/>
      <c r="BM22" s="88"/>
      <c r="BN22" s="88"/>
      <c r="BO22" s="88"/>
      <c r="BP22" s="88"/>
      <c r="BQ22" s="148"/>
      <c r="BR22" s="88"/>
      <c r="BS22" s="14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</row>
    <row r="23" spans="1:101" s="3" customFormat="1" ht="10.5" x14ac:dyDescent="0.25">
      <c r="A23" s="145"/>
      <c r="B23" s="79"/>
      <c r="C23" s="79"/>
      <c r="D23" s="79"/>
      <c r="E23" s="86"/>
      <c r="F23" s="88"/>
      <c r="G23" s="88"/>
      <c r="H23" s="88"/>
      <c r="I23" s="14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14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148"/>
      <c r="AT23" s="88"/>
      <c r="AU23" s="88"/>
      <c r="AV23" s="88"/>
      <c r="AW23" s="88"/>
      <c r="AX23" s="88"/>
      <c r="AY23" s="88"/>
      <c r="AZ23" s="88"/>
      <c r="BA23" s="148"/>
      <c r="BB23" s="88"/>
      <c r="BC23" s="88"/>
      <c r="BD23" s="88"/>
      <c r="BE23" s="88"/>
      <c r="BF23" s="148"/>
      <c r="BG23" s="88"/>
      <c r="BH23" s="88"/>
      <c r="BI23" s="88"/>
      <c r="BJ23" s="148"/>
      <c r="BK23" s="88"/>
      <c r="BL23" s="88"/>
      <c r="BM23" s="88"/>
      <c r="BN23" s="88"/>
      <c r="BO23" s="88"/>
      <c r="BP23" s="88"/>
      <c r="BQ23" s="148"/>
      <c r="BR23" s="88"/>
      <c r="BS23" s="14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</row>
    <row r="24" spans="1:101" s="3" customFormat="1" ht="10.5" x14ac:dyDescent="0.25">
      <c r="A24" s="145"/>
      <c r="B24" s="79"/>
      <c r="C24" s="79"/>
      <c r="D24" s="79"/>
      <c r="E24" s="86"/>
      <c r="F24" s="88"/>
      <c r="G24" s="88"/>
      <c r="H24" s="88"/>
      <c r="I24" s="14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14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148"/>
      <c r="AT24" s="88"/>
      <c r="AU24" s="88"/>
      <c r="AV24" s="88"/>
      <c r="AW24" s="88"/>
      <c r="AX24" s="88"/>
      <c r="AY24" s="88"/>
      <c r="AZ24" s="88"/>
      <c r="BA24" s="148"/>
      <c r="BB24" s="88"/>
      <c r="BC24" s="88"/>
      <c r="BD24" s="88"/>
      <c r="BE24" s="88"/>
      <c r="BF24" s="148"/>
      <c r="BG24" s="88"/>
      <c r="BH24" s="88"/>
      <c r="BI24" s="88"/>
      <c r="BJ24" s="148"/>
      <c r="BK24" s="88"/>
      <c r="BL24" s="88"/>
      <c r="BM24" s="88"/>
      <c r="BN24" s="88"/>
      <c r="BO24" s="88"/>
      <c r="BP24" s="88"/>
      <c r="BQ24" s="148"/>
      <c r="BR24" s="88"/>
      <c r="BS24" s="14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</row>
    <row r="25" spans="1:101" s="3" customFormat="1" ht="10.5" x14ac:dyDescent="0.25">
      <c r="A25" s="145"/>
      <c r="B25" s="79"/>
      <c r="C25" s="79"/>
      <c r="D25" s="79"/>
      <c r="E25" s="86"/>
      <c r="F25" s="88"/>
      <c r="G25" s="88"/>
      <c r="H25" s="88"/>
      <c r="I25" s="14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14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148"/>
      <c r="AT25" s="88"/>
      <c r="AU25" s="88"/>
      <c r="AV25" s="88"/>
      <c r="AW25" s="88"/>
      <c r="AX25" s="88"/>
      <c r="AY25" s="88"/>
      <c r="AZ25" s="88"/>
      <c r="BA25" s="148"/>
      <c r="BB25" s="88"/>
      <c r="BC25" s="88"/>
      <c r="BD25" s="88"/>
      <c r="BE25" s="88"/>
      <c r="BF25" s="148"/>
      <c r="BG25" s="88"/>
      <c r="BH25" s="88"/>
      <c r="BI25" s="88"/>
      <c r="BJ25" s="148"/>
      <c r="BK25" s="88"/>
      <c r="BL25" s="88"/>
      <c r="BM25" s="88"/>
      <c r="BN25" s="88"/>
      <c r="BO25" s="88"/>
      <c r="BP25" s="88"/>
      <c r="BQ25" s="148"/>
      <c r="BR25" s="88"/>
      <c r="BS25" s="14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</row>
    <row r="26" spans="1:101" s="3" customFormat="1" ht="10.5" x14ac:dyDescent="0.25">
      <c r="A26" s="145"/>
      <c r="B26" s="79"/>
      <c r="C26" s="79"/>
      <c r="D26" s="80"/>
      <c r="E26" s="86"/>
      <c r="F26" s="88"/>
      <c r="G26" s="88"/>
      <c r="H26" s="89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9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9"/>
      <c r="BI26" s="88"/>
      <c r="BJ26" s="88"/>
      <c r="BK26" s="88"/>
      <c r="BL26" s="88"/>
      <c r="BM26" s="88"/>
      <c r="BN26" s="89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</row>
    <row r="27" spans="1:101" s="3" customFormat="1" ht="10.5" x14ac:dyDescent="0.25">
      <c r="A27" s="145"/>
      <c r="B27" s="79"/>
      <c r="C27" s="79"/>
      <c r="D27" s="80"/>
      <c r="E27" s="86"/>
      <c r="F27" s="88"/>
      <c r="G27" s="88"/>
      <c r="H27" s="89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9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9"/>
      <c r="BI27" s="88"/>
      <c r="BJ27" s="88"/>
      <c r="BK27" s="88"/>
      <c r="BL27" s="88"/>
      <c r="BM27" s="88"/>
      <c r="BN27" s="89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</row>
    <row r="28" spans="1:101" s="3" customFormat="1" ht="10.5" x14ac:dyDescent="0.25">
      <c r="A28" s="145"/>
      <c r="B28" s="79"/>
      <c r="C28" s="79"/>
      <c r="D28" s="80"/>
      <c r="E28" s="86"/>
      <c r="F28" s="88"/>
      <c r="G28" s="88"/>
      <c r="H28" s="89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9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9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9"/>
      <c r="BI28" s="88"/>
      <c r="BJ28" s="88"/>
      <c r="BK28" s="88"/>
      <c r="BL28" s="88"/>
      <c r="BM28" s="88"/>
      <c r="BN28" s="89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</row>
    <row r="29" spans="1:101" s="3" customFormat="1" ht="10.5" x14ac:dyDescent="0.25">
      <c r="A29" s="145"/>
      <c r="B29" s="79"/>
      <c r="C29" s="79"/>
      <c r="D29" s="80"/>
      <c r="E29" s="86"/>
      <c r="F29" s="88"/>
      <c r="G29" s="88"/>
      <c r="H29" s="89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9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9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9"/>
      <c r="BI29" s="88"/>
      <c r="BJ29" s="88"/>
      <c r="BK29" s="88"/>
      <c r="BL29" s="88"/>
      <c r="BM29" s="88"/>
      <c r="BN29" s="89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</row>
    <row r="30" spans="1:101" s="3" customFormat="1" ht="10.5" x14ac:dyDescent="0.25">
      <c r="A30" s="145"/>
      <c r="B30" s="79"/>
      <c r="C30" s="79"/>
      <c r="D30" s="80"/>
      <c r="E30" s="86"/>
      <c r="F30" s="88"/>
      <c r="G30" s="88"/>
      <c r="H30" s="89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9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9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9"/>
      <c r="BI30" s="88"/>
      <c r="BJ30" s="88"/>
      <c r="BK30" s="88"/>
      <c r="BL30" s="88"/>
      <c r="BM30" s="88"/>
      <c r="BN30" s="89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</row>
    <row r="31" spans="1:101" s="3" customFormat="1" ht="10.5" x14ac:dyDescent="0.25">
      <c r="A31" s="145"/>
      <c r="B31" s="79"/>
      <c r="C31" s="79"/>
      <c r="D31" s="80"/>
      <c r="E31" s="86"/>
      <c r="F31" s="88"/>
      <c r="G31" s="88"/>
      <c r="H31" s="89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9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9"/>
      <c r="BI31" s="88"/>
      <c r="BJ31" s="88"/>
      <c r="BK31" s="88"/>
      <c r="BL31" s="88"/>
      <c r="BM31" s="88"/>
      <c r="BN31" s="89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</row>
    <row r="32" spans="1:101" s="3" customFormat="1" ht="10.5" x14ac:dyDescent="0.25">
      <c r="A32" s="145" t="str">
        <f t="shared" si="20"/>
        <v/>
      </c>
      <c r="B32" s="79"/>
      <c r="C32" s="79"/>
      <c r="D32" s="80"/>
      <c r="E32" s="86"/>
      <c r="F32" s="88"/>
      <c r="G32" s="88"/>
      <c r="H32" s="89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9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9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9"/>
      <c r="BI32" s="88"/>
      <c r="BJ32" s="88"/>
      <c r="BK32" s="88"/>
      <c r="BL32" s="88"/>
      <c r="BM32" s="88"/>
      <c r="BN32" s="89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</row>
    <row r="33" spans="1:101" s="3" customFormat="1" ht="10.5" x14ac:dyDescent="0.25">
      <c r="A33" s="145" t="str">
        <f t="shared" si="20"/>
        <v/>
      </c>
      <c r="B33" s="79"/>
      <c r="C33" s="79"/>
      <c r="D33" s="80"/>
      <c r="E33" s="86"/>
      <c r="F33" s="88"/>
      <c r="G33" s="88"/>
      <c r="H33" s="89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9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9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9"/>
      <c r="BI33" s="88"/>
      <c r="BJ33" s="88"/>
      <c r="BK33" s="88"/>
      <c r="BL33" s="88"/>
      <c r="BM33" s="88"/>
      <c r="BN33" s="89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</row>
    <row r="34" spans="1:101" s="3" customFormat="1" ht="10.5" x14ac:dyDescent="0.25">
      <c r="A34" s="145" t="str">
        <f t="shared" si="20"/>
        <v/>
      </c>
      <c r="B34" s="79"/>
      <c r="C34" s="79"/>
      <c r="D34" s="80"/>
      <c r="E34" s="86"/>
      <c r="F34" s="88"/>
      <c r="G34" s="88"/>
      <c r="H34" s="89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9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9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9"/>
      <c r="BI34" s="88"/>
      <c r="BJ34" s="88"/>
      <c r="BK34" s="88"/>
      <c r="BL34" s="88"/>
      <c r="BM34" s="88"/>
      <c r="BN34" s="89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</row>
    <row r="35" spans="1:101" s="3" customFormat="1" ht="10.5" x14ac:dyDescent="0.25">
      <c r="A35" s="145" t="str">
        <f t="shared" si="20"/>
        <v/>
      </c>
      <c r="B35" s="79"/>
      <c r="C35" s="79"/>
      <c r="D35" s="80"/>
      <c r="E35" s="86"/>
      <c r="F35" s="88"/>
      <c r="G35" s="88"/>
      <c r="H35" s="89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9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9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9"/>
      <c r="BI35" s="88"/>
      <c r="BJ35" s="88"/>
      <c r="BK35" s="88"/>
      <c r="BL35" s="88"/>
      <c r="BM35" s="88"/>
      <c r="BN35" s="89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</row>
    <row r="36" spans="1:101" s="3" customFormat="1" ht="10.5" x14ac:dyDescent="0.25">
      <c r="A36" s="145" t="str">
        <f t="shared" si="20"/>
        <v/>
      </c>
      <c r="B36" s="79"/>
      <c r="C36" s="79"/>
      <c r="D36" s="80"/>
      <c r="E36" s="86"/>
      <c r="F36" s="88"/>
      <c r="G36" s="88"/>
      <c r="H36" s="89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9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9"/>
      <c r="BI36" s="88"/>
      <c r="BJ36" s="88"/>
      <c r="BK36" s="88"/>
      <c r="BL36" s="88"/>
      <c r="BM36" s="88"/>
      <c r="BN36" s="89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</row>
    <row r="37" spans="1:101" s="3" customFormat="1" ht="10.5" x14ac:dyDescent="0.25">
      <c r="A37" s="145" t="str">
        <f t="shared" si="20"/>
        <v/>
      </c>
      <c r="B37" s="79"/>
      <c r="C37" s="79"/>
      <c r="D37" s="80"/>
      <c r="E37" s="86"/>
      <c r="F37" s="88"/>
      <c r="G37" s="88"/>
      <c r="H37" s="89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9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9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9"/>
      <c r="BI37" s="88"/>
      <c r="BJ37" s="88"/>
      <c r="BK37" s="88"/>
      <c r="BL37" s="88"/>
      <c r="BM37" s="88"/>
      <c r="BN37" s="89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</row>
    <row r="38" spans="1:101" s="3" customFormat="1" ht="10.5" x14ac:dyDescent="0.25">
      <c r="A38" s="145" t="str">
        <f t="shared" si="20"/>
        <v/>
      </c>
      <c r="B38" s="79"/>
      <c r="C38" s="79"/>
      <c r="D38" s="80"/>
      <c r="E38" s="86"/>
      <c r="F38" s="88"/>
      <c r="G38" s="88"/>
      <c r="H38" s="89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9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9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9"/>
      <c r="BI38" s="88"/>
      <c r="BJ38" s="88"/>
      <c r="BK38" s="88"/>
      <c r="BL38" s="88"/>
      <c r="BM38" s="88"/>
      <c r="BN38" s="89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</row>
    <row r="39" spans="1:101" s="3" customFormat="1" ht="10.5" x14ac:dyDescent="0.25">
      <c r="A39" s="145" t="str">
        <f t="shared" si="20"/>
        <v/>
      </c>
      <c r="B39" s="79"/>
      <c r="C39" s="79"/>
      <c r="D39" s="80"/>
      <c r="E39" s="86"/>
      <c r="F39" s="88"/>
      <c r="G39" s="88"/>
      <c r="H39" s="89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9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9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9"/>
      <c r="BI39" s="88"/>
      <c r="BJ39" s="88"/>
      <c r="BK39" s="88"/>
      <c r="BL39" s="88"/>
      <c r="BM39" s="88"/>
      <c r="BN39" s="89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</row>
    <row r="40" spans="1:101" s="3" customFormat="1" ht="10.5" x14ac:dyDescent="0.25">
      <c r="A40" s="145" t="str">
        <f t="shared" si="20"/>
        <v/>
      </c>
      <c r="B40" s="79"/>
      <c r="C40" s="79"/>
      <c r="D40" s="80"/>
      <c r="E40" s="86"/>
      <c r="F40" s="88"/>
      <c r="G40" s="88"/>
      <c r="H40" s="89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9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9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9"/>
      <c r="BI40" s="88"/>
      <c r="BJ40" s="88"/>
      <c r="BK40" s="88"/>
      <c r="BL40" s="88"/>
      <c r="BM40" s="88"/>
      <c r="BN40" s="89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</row>
    <row r="41" spans="1:101" s="3" customFormat="1" ht="10.5" x14ac:dyDescent="0.25">
      <c r="A41" s="145" t="str">
        <f t="shared" si="20"/>
        <v/>
      </c>
      <c r="B41" s="79"/>
      <c r="C41" s="79"/>
      <c r="D41" s="80"/>
      <c r="E41" s="86"/>
      <c r="F41" s="88"/>
      <c r="G41" s="88"/>
      <c r="H41" s="89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9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9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9"/>
      <c r="BI41" s="88"/>
      <c r="BJ41" s="88"/>
      <c r="BK41" s="88"/>
      <c r="BL41" s="88"/>
      <c r="BM41" s="88"/>
      <c r="BN41" s="89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</row>
    <row r="42" spans="1:101" s="3" customFormat="1" ht="10.5" x14ac:dyDescent="0.25">
      <c r="A42" s="145" t="str">
        <f t="shared" si="20"/>
        <v/>
      </c>
      <c r="B42" s="79"/>
      <c r="C42" s="79"/>
      <c r="D42" s="80"/>
      <c r="E42" s="86"/>
      <c r="F42" s="88"/>
      <c r="G42" s="88"/>
      <c r="H42" s="89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9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9"/>
      <c r="BI42" s="88"/>
      <c r="BJ42" s="88"/>
      <c r="BK42" s="88"/>
      <c r="BL42" s="88"/>
      <c r="BM42" s="88"/>
      <c r="BN42" s="89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</row>
    <row r="43" spans="1:101" s="3" customFormat="1" ht="10.5" x14ac:dyDescent="0.25">
      <c r="A43" s="145" t="str">
        <f t="shared" si="20"/>
        <v/>
      </c>
      <c r="B43" s="79"/>
      <c r="C43" s="79"/>
      <c r="D43" s="80"/>
      <c r="E43" s="86"/>
      <c r="F43" s="88"/>
      <c r="G43" s="88"/>
      <c r="H43" s="89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9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9"/>
      <c r="BI43" s="88"/>
      <c r="BJ43" s="88"/>
      <c r="BK43" s="88"/>
      <c r="BL43" s="88"/>
      <c r="BM43" s="88"/>
      <c r="BN43" s="89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</row>
    <row r="44" spans="1:101" s="3" customFormat="1" ht="10.5" x14ac:dyDescent="0.25">
      <c r="A44" s="145" t="str">
        <f t="shared" si="20"/>
        <v/>
      </c>
      <c r="B44" s="79"/>
      <c r="C44" s="79"/>
      <c r="D44" s="80"/>
      <c r="E44" s="86"/>
      <c r="F44" s="88"/>
      <c r="G44" s="88"/>
      <c r="H44" s="89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9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9"/>
      <c r="BI44" s="88"/>
      <c r="BJ44" s="88"/>
      <c r="BK44" s="88"/>
      <c r="BL44" s="88"/>
      <c r="BM44" s="88"/>
      <c r="BN44" s="89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</row>
    <row r="45" spans="1:101" s="3" customFormat="1" ht="10.5" x14ac:dyDescent="0.25">
      <c r="A45" s="145" t="str">
        <f t="shared" si="20"/>
        <v/>
      </c>
      <c r="B45" s="79"/>
      <c r="C45" s="79"/>
      <c r="D45" s="80"/>
      <c r="E45" s="86"/>
      <c r="F45" s="88"/>
      <c r="G45" s="88"/>
      <c r="H45" s="89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9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9"/>
      <c r="BI45" s="88"/>
      <c r="BJ45" s="88"/>
      <c r="BK45" s="88"/>
      <c r="BL45" s="88"/>
      <c r="BM45" s="88"/>
      <c r="BN45" s="89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</row>
    <row r="46" spans="1:101" s="3" customFormat="1" ht="10.5" x14ac:dyDescent="0.25">
      <c r="A46" s="145" t="str">
        <f t="shared" si="20"/>
        <v/>
      </c>
      <c r="B46" s="79"/>
      <c r="C46" s="79"/>
      <c r="D46" s="80"/>
      <c r="E46" s="86"/>
      <c r="F46" s="88"/>
      <c r="G46" s="88"/>
      <c r="H46" s="89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9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9"/>
      <c r="BI46" s="88"/>
      <c r="BJ46" s="88"/>
      <c r="BK46" s="88"/>
      <c r="BL46" s="88"/>
      <c r="BM46" s="88"/>
      <c r="BN46" s="89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</row>
    <row r="47" spans="1:101" s="3" customFormat="1" ht="10.5" x14ac:dyDescent="0.25">
      <c r="A47" s="145" t="str">
        <f t="shared" si="20"/>
        <v/>
      </c>
      <c r="B47" s="79"/>
      <c r="C47" s="79"/>
      <c r="D47" s="80"/>
      <c r="E47" s="86"/>
      <c r="F47" s="88"/>
      <c r="G47" s="88"/>
      <c r="H47" s="89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9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9"/>
      <c r="BI47" s="88"/>
      <c r="BJ47" s="88"/>
      <c r="BK47" s="88"/>
      <c r="BL47" s="88"/>
      <c r="BM47" s="88"/>
      <c r="BN47" s="89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</row>
    <row r="48" spans="1:101" s="3" customFormat="1" ht="10.5" x14ac:dyDescent="0.25">
      <c r="A48" s="145" t="str">
        <f t="shared" si="20"/>
        <v/>
      </c>
      <c r="B48" s="79"/>
      <c r="C48" s="79"/>
      <c r="D48" s="80"/>
      <c r="E48" s="86"/>
      <c r="F48" s="88"/>
      <c r="G48" s="88"/>
      <c r="H48" s="89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9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9"/>
      <c r="BI48" s="88"/>
      <c r="BJ48" s="88"/>
      <c r="BK48" s="88"/>
      <c r="BL48" s="88"/>
      <c r="BM48" s="88"/>
      <c r="BN48" s="89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</row>
    <row r="49" spans="1:101" s="3" customFormat="1" ht="10.5" x14ac:dyDescent="0.25">
      <c r="A49" s="145" t="str">
        <f t="shared" si="20"/>
        <v/>
      </c>
      <c r="B49" s="79"/>
      <c r="C49" s="79"/>
      <c r="D49" s="80"/>
      <c r="E49" s="86"/>
      <c r="F49" s="88"/>
      <c r="G49" s="88"/>
      <c r="H49" s="89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9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9"/>
      <c r="BI49" s="88"/>
      <c r="BJ49" s="88"/>
      <c r="BK49" s="88"/>
      <c r="BL49" s="88"/>
      <c r="BM49" s="88"/>
      <c r="BN49" s="89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</row>
    <row r="50" spans="1:101" s="3" customFormat="1" ht="10.5" x14ac:dyDescent="0.25">
      <c r="A50" s="145" t="str">
        <f t="shared" si="20"/>
        <v/>
      </c>
      <c r="B50" s="79"/>
      <c r="C50" s="79"/>
      <c r="D50" s="80"/>
      <c r="E50" s="86"/>
      <c r="F50" s="88"/>
      <c r="G50" s="88"/>
      <c r="H50" s="89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9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9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9"/>
      <c r="BI50" s="88"/>
      <c r="BJ50" s="88"/>
      <c r="BK50" s="88"/>
      <c r="BL50" s="88"/>
      <c r="BM50" s="88"/>
      <c r="BN50" s="89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</row>
    <row r="51" spans="1:101" s="3" customFormat="1" ht="10.5" x14ac:dyDescent="0.25">
      <c r="A51" s="145" t="str">
        <f t="shared" si="20"/>
        <v/>
      </c>
      <c r="B51" s="79"/>
      <c r="C51" s="79"/>
      <c r="D51" s="80"/>
      <c r="E51" s="86"/>
      <c r="F51" s="88"/>
      <c r="G51" s="88"/>
      <c r="H51" s="89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9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9"/>
      <c r="BI51" s="88"/>
      <c r="BJ51" s="88"/>
      <c r="BK51" s="88"/>
      <c r="BL51" s="88"/>
      <c r="BM51" s="88"/>
      <c r="BN51" s="89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</row>
    <row r="52" spans="1:101" s="3" customFormat="1" ht="10.5" x14ac:dyDescent="0.25">
      <c r="A52" s="145" t="str">
        <f t="shared" si="20"/>
        <v/>
      </c>
      <c r="B52" s="79"/>
      <c r="C52" s="79"/>
      <c r="D52" s="80"/>
      <c r="E52" s="86"/>
      <c r="F52" s="88"/>
      <c r="G52" s="88"/>
      <c r="H52" s="89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9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9"/>
      <c r="BI52" s="88"/>
      <c r="BJ52" s="88"/>
      <c r="BK52" s="88"/>
      <c r="BL52" s="88"/>
      <c r="BM52" s="88"/>
      <c r="BN52" s="89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</row>
    <row r="53" spans="1:101" s="3" customFormat="1" ht="10.5" x14ac:dyDescent="0.25">
      <c r="A53" s="145" t="str">
        <f t="shared" si="20"/>
        <v/>
      </c>
      <c r="B53" s="79"/>
      <c r="C53" s="79"/>
      <c r="D53" s="80"/>
      <c r="E53" s="86"/>
      <c r="F53" s="88"/>
      <c r="G53" s="88"/>
      <c r="H53" s="89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9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9"/>
      <c r="BI53" s="88"/>
      <c r="BJ53" s="88"/>
      <c r="BK53" s="88"/>
      <c r="BL53" s="88"/>
      <c r="BM53" s="88"/>
      <c r="BN53" s="89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</row>
    <row r="54" spans="1:101" s="3" customFormat="1" ht="10.5" x14ac:dyDescent="0.25">
      <c r="A54" s="145" t="str">
        <f t="shared" si="20"/>
        <v/>
      </c>
      <c r="B54" s="79"/>
      <c r="C54" s="79"/>
      <c r="D54" s="80"/>
      <c r="E54" s="86"/>
      <c r="F54" s="88"/>
      <c r="G54" s="88"/>
      <c r="H54" s="89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9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9"/>
      <c r="BI54" s="88"/>
      <c r="BJ54" s="88"/>
      <c r="BK54" s="88"/>
      <c r="BL54" s="88"/>
      <c r="BM54" s="88"/>
      <c r="BN54" s="89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</row>
    <row r="55" spans="1:101" s="3" customFormat="1" ht="10.5" x14ac:dyDescent="0.25">
      <c r="A55" s="145" t="str">
        <f t="shared" si="20"/>
        <v/>
      </c>
      <c r="B55" s="79"/>
      <c r="C55" s="79"/>
      <c r="D55" s="80"/>
      <c r="E55" s="86"/>
      <c r="F55" s="88"/>
      <c r="G55" s="88"/>
      <c r="H55" s="89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9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9"/>
      <c r="BI55" s="88"/>
      <c r="BJ55" s="88"/>
      <c r="BK55" s="88"/>
      <c r="BL55" s="88"/>
      <c r="BM55" s="88"/>
      <c r="BN55" s="89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</row>
    <row r="56" spans="1:101" s="3" customFormat="1" ht="10.5" x14ac:dyDescent="0.25">
      <c r="A56" s="145" t="str">
        <f t="shared" si="20"/>
        <v/>
      </c>
      <c r="B56" s="79"/>
      <c r="C56" s="79"/>
      <c r="D56" s="80"/>
      <c r="E56" s="86"/>
      <c r="F56" s="88"/>
      <c r="G56" s="88"/>
      <c r="H56" s="89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9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9"/>
      <c r="BI56" s="88"/>
      <c r="BJ56" s="88"/>
      <c r="BK56" s="88"/>
      <c r="BL56" s="88"/>
      <c r="BM56" s="88"/>
      <c r="BN56" s="89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</row>
    <row r="57" spans="1:101" s="3" customFormat="1" ht="10.5" x14ac:dyDescent="0.25">
      <c r="A57" s="145" t="str">
        <f t="shared" si="20"/>
        <v/>
      </c>
      <c r="B57" s="79"/>
      <c r="C57" s="79"/>
      <c r="D57" s="80"/>
      <c r="E57" s="86"/>
      <c r="F57" s="88"/>
      <c r="G57" s="88"/>
      <c r="H57" s="89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9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9"/>
      <c r="BI57" s="88"/>
      <c r="BJ57" s="88"/>
      <c r="BK57" s="88"/>
      <c r="BL57" s="88"/>
      <c r="BM57" s="88"/>
      <c r="BN57" s="89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</row>
    <row r="58" spans="1:101" s="3" customFormat="1" ht="10.5" x14ac:dyDescent="0.25">
      <c r="A58" s="145" t="str">
        <f t="shared" si="20"/>
        <v/>
      </c>
      <c r="B58" s="79"/>
      <c r="C58" s="79"/>
      <c r="D58" s="80"/>
      <c r="E58" s="86"/>
      <c r="F58" s="88"/>
      <c r="G58" s="88"/>
      <c r="H58" s="89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9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9"/>
      <c r="BI58" s="88"/>
      <c r="BJ58" s="88"/>
      <c r="BK58" s="88"/>
      <c r="BL58" s="88"/>
      <c r="BM58" s="88"/>
      <c r="BN58" s="89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</row>
    <row r="59" spans="1:101" s="3" customFormat="1" ht="10.5" x14ac:dyDescent="0.25">
      <c r="A59" s="145" t="str">
        <f t="shared" si="20"/>
        <v/>
      </c>
      <c r="B59" s="79"/>
      <c r="C59" s="79"/>
      <c r="D59" s="80"/>
      <c r="E59" s="86"/>
      <c r="F59" s="88"/>
      <c r="G59" s="88"/>
      <c r="H59" s="89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9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9"/>
      <c r="BI59" s="88"/>
      <c r="BJ59" s="88"/>
      <c r="BK59" s="88"/>
      <c r="BL59" s="88"/>
      <c r="BM59" s="88"/>
      <c r="BN59" s="89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</row>
    <row r="60" spans="1:101" s="3" customFormat="1" ht="10.5" x14ac:dyDescent="0.25">
      <c r="A60" s="145" t="str">
        <f t="shared" si="20"/>
        <v/>
      </c>
      <c r="B60" s="79"/>
      <c r="C60" s="79"/>
      <c r="D60" s="80"/>
      <c r="E60" s="86"/>
      <c r="F60" s="88"/>
      <c r="G60" s="88"/>
      <c r="H60" s="89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9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9"/>
      <c r="BI60" s="88"/>
      <c r="BJ60" s="88"/>
      <c r="BK60" s="88"/>
      <c r="BL60" s="88"/>
      <c r="BM60" s="88"/>
      <c r="BN60" s="89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</row>
    <row r="61" spans="1:101" s="3" customFormat="1" ht="10.5" x14ac:dyDescent="0.25">
      <c r="A61" s="145" t="str">
        <f t="shared" si="20"/>
        <v/>
      </c>
      <c r="B61" s="79"/>
      <c r="C61" s="79"/>
      <c r="D61" s="80"/>
      <c r="E61" s="86"/>
      <c r="F61" s="88"/>
      <c r="G61" s="88"/>
      <c r="H61" s="89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9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9"/>
      <c r="BI61" s="88"/>
      <c r="BJ61" s="88"/>
      <c r="BK61" s="88"/>
      <c r="BL61" s="88"/>
      <c r="BM61" s="88"/>
      <c r="BN61" s="89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</row>
    <row r="62" spans="1:101" s="3" customFormat="1" ht="10.5" x14ac:dyDescent="0.25">
      <c r="A62" s="145" t="str">
        <f t="shared" si="20"/>
        <v/>
      </c>
      <c r="B62" s="79"/>
      <c r="C62" s="79"/>
      <c r="D62" s="80"/>
      <c r="E62" s="86"/>
      <c r="F62" s="88"/>
      <c r="G62" s="88"/>
      <c r="H62" s="89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9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9"/>
      <c r="BI62" s="88"/>
      <c r="BJ62" s="88"/>
      <c r="BK62" s="88"/>
      <c r="BL62" s="88"/>
      <c r="BM62" s="88"/>
      <c r="BN62" s="89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</row>
    <row r="63" spans="1:101" s="3" customFormat="1" ht="10.5" x14ac:dyDescent="0.25">
      <c r="A63" s="145" t="str">
        <f t="shared" si="20"/>
        <v/>
      </c>
      <c r="B63" s="79"/>
      <c r="C63" s="79"/>
      <c r="D63" s="80"/>
      <c r="E63" s="86"/>
      <c r="F63" s="88"/>
      <c r="G63" s="88"/>
      <c r="H63" s="89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9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9"/>
      <c r="BI63" s="88"/>
      <c r="BJ63" s="88"/>
      <c r="BK63" s="88"/>
      <c r="BL63" s="88"/>
      <c r="BM63" s="88"/>
      <c r="BN63" s="89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</row>
    <row r="64" spans="1:101" s="3" customFormat="1" ht="10.5" x14ac:dyDescent="0.25">
      <c r="A64" s="145" t="str">
        <f t="shared" si="20"/>
        <v/>
      </c>
      <c r="B64" s="79"/>
      <c r="C64" s="79"/>
      <c r="D64" s="80"/>
      <c r="E64" s="86"/>
      <c r="F64" s="88"/>
      <c r="G64" s="88"/>
      <c r="H64" s="89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9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9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9"/>
      <c r="BI64" s="88"/>
      <c r="BJ64" s="88"/>
      <c r="BK64" s="88"/>
      <c r="BL64" s="88"/>
      <c r="BM64" s="88"/>
      <c r="BN64" s="89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</row>
    <row r="65" spans="1:101" s="3" customFormat="1" ht="10.5" x14ac:dyDescent="0.25">
      <c r="A65" s="145" t="str">
        <f t="shared" si="20"/>
        <v/>
      </c>
      <c r="B65" s="79"/>
      <c r="C65" s="79"/>
      <c r="D65" s="80"/>
      <c r="E65" s="86"/>
      <c r="F65" s="88"/>
      <c r="G65" s="88"/>
      <c r="H65" s="89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9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9"/>
      <c r="BI65" s="88"/>
      <c r="BJ65" s="88"/>
      <c r="BK65" s="88"/>
      <c r="BL65" s="88"/>
      <c r="BM65" s="88"/>
      <c r="BN65" s="89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</row>
    <row r="66" spans="1:101" s="3" customFormat="1" ht="10.5" x14ac:dyDescent="0.25">
      <c r="A66" s="145" t="str">
        <f t="shared" si="20"/>
        <v/>
      </c>
      <c r="B66" s="79"/>
      <c r="C66" s="79"/>
      <c r="D66" s="80"/>
      <c r="E66" s="86"/>
      <c r="F66" s="88"/>
      <c r="G66" s="88"/>
      <c r="H66" s="89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9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9"/>
      <c r="BI66" s="88"/>
      <c r="BJ66" s="88"/>
      <c r="BK66" s="88"/>
      <c r="BL66" s="88"/>
      <c r="BM66" s="88"/>
      <c r="BN66" s="89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</row>
    <row r="67" spans="1:101" s="3" customFormat="1" ht="10.5" x14ac:dyDescent="0.25">
      <c r="A67" s="145" t="str">
        <f t="shared" si="20"/>
        <v/>
      </c>
      <c r="B67" s="79"/>
      <c r="C67" s="79"/>
      <c r="D67" s="80"/>
      <c r="E67" s="86"/>
      <c r="F67" s="88"/>
      <c r="G67" s="88"/>
      <c r="H67" s="89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9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9"/>
      <c r="BI67" s="88"/>
      <c r="BJ67" s="88"/>
      <c r="BK67" s="88"/>
      <c r="BL67" s="88"/>
      <c r="BM67" s="88"/>
      <c r="BN67" s="89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</row>
    <row r="68" spans="1:101" s="3" customFormat="1" ht="10.5" x14ac:dyDescent="0.25">
      <c r="A68" s="145" t="str">
        <f t="shared" si="20"/>
        <v/>
      </c>
      <c r="B68" s="79"/>
      <c r="C68" s="79"/>
      <c r="D68" s="80"/>
      <c r="E68" s="86"/>
      <c r="F68" s="88"/>
      <c r="G68" s="88"/>
      <c r="H68" s="89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9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9"/>
      <c r="BI68" s="88"/>
      <c r="BJ68" s="88"/>
      <c r="BK68" s="88"/>
      <c r="BL68" s="88"/>
      <c r="BM68" s="88"/>
      <c r="BN68" s="89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</row>
    <row r="69" spans="1:101" s="3" customFormat="1" ht="10.5" x14ac:dyDescent="0.25">
      <c r="A69" s="145" t="str">
        <f t="shared" si="20"/>
        <v/>
      </c>
      <c r="B69" s="79"/>
      <c r="C69" s="79"/>
      <c r="D69" s="80"/>
      <c r="E69" s="86"/>
      <c r="F69" s="88"/>
      <c r="G69" s="88"/>
      <c r="H69" s="89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9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9"/>
      <c r="BI69" s="88"/>
      <c r="BJ69" s="88"/>
      <c r="BK69" s="88"/>
      <c r="BL69" s="88"/>
      <c r="BM69" s="88"/>
      <c r="BN69" s="89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</row>
    <row r="70" spans="1:101" s="3" customFormat="1" ht="10.5" x14ac:dyDescent="0.25">
      <c r="A70" s="145" t="str">
        <f t="shared" si="20"/>
        <v/>
      </c>
      <c r="B70" s="79"/>
      <c r="C70" s="79"/>
      <c r="D70" s="80"/>
      <c r="E70" s="86"/>
      <c r="F70" s="88"/>
      <c r="G70" s="88"/>
      <c r="H70" s="89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9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9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9"/>
      <c r="BI70" s="88"/>
      <c r="BJ70" s="88"/>
      <c r="BK70" s="88"/>
      <c r="BL70" s="88"/>
      <c r="BM70" s="88"/>
      <c r="BN70" s="89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</row>
    <row r="71" spans="1:101" x14ac:dyDescent="0.25">
      <c r="A71" s="145" t="str">
        <f t="shared" si="20"/>
        <v/>
      </c>
      <c r="B71" s="79"/>
      <c r="C71" s="79"/>
      <c r="D71" s="80"/>
      <c r="E71" s="86"/>
      <c r="F71" s="88"/>
      <c r="G71" s="88"/>
      <c r="H71" s="89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9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9"/>
      <c r="BI71" s="88"/>
      <c r="BJ71" s="88"/>
      <c r="BK71" s="88"/>
      <c r="BL71" s="88"/>
      <c r="BM71" s="88"/>
      <c r="BN71" s="89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</row>
    <row r="72" spans="1:101" x14ac:dyDescent="0.25">
      <c r="A72" s="145" t="str">
        <f t="shared" si="20"/>
        <v/>
      </c>
      <c r="B72" s="79"/>
      <c r="C72" s="79"/>
      <c r="D72" s="80"/>
      <c r="E72" s="86"/>
      <c r="F72" s="88"/>
      <c r="G72" s="88"/>
      <c r="H72" s="89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9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9"/>
      <c r="BI72" s="88"/>
      <c r="BJ72" s="88"/>
      <c r="BK72" s="88"/>
      <c r="BL72" s="88"/>
      <c r="BM72" s="88"/>
      <c r="BN72" s="89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</row>
    <row r="73" spans="1:101" x14ac:dyDescent="0.25">
      <c r="A73" s="145" t="str">
        <f t="shared" si="20"/>
        <v/>
      </c>
      <c r="B73" s="79"/>
      <c r="C73" s="79"/>
      <c r="D73" s="80"/>
      <c r="E73" s="86"/>
      <c r="F73" s="88"/>
      <c r="G73" s="88"/>
      <c r="H73" s="89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9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9"/>
      <c r="BI73" s="88"/>
      <c r="BJ73" s="88"/>
      <c r="BK73" s="88"/>
      <c r="BL73" s="88"/>
      <c r="BM73" s="88"/>
      <c r="BN73" s="89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</row>
    <row r="74" spans="1:101" x14ac:dyDescent="0.25">
      <c r="A74" s="145" t="str">
        <f t="shared" ref="A74:A108" si="30">IF(D74="","",D74)</f>
        <v/>
      </c>
      <c r="B74" s="79"/>
      <c r="C74" s="79"/>
      <c r="D74" s="80"/>
      <c r="E74" s="86"/>
      <c r="F74" s="88"/>
      <c r="G74" s="88"/>
      <c r="H74" s="89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9"/>
      <c r="BI74" s="88"/>
      <c r="BJ74" s="88"/>
      <c r="BK74" s="88"/>
      <c r="BL74" s="88"/>
      <c r="BM74" s="88"/>
      <c r="BN74" s="89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</row>
    <row r="75" spans="1:101" x14ac:dyDescent="0.25">
      <c r="A75" s="145" t="str">
        <f t="shared" si="30"/>
        <v/>
      </c>
      <c r="B75" s="79"/>
      <c r="C75" s="79"/>
      <c r="D75" s="80"/>
      <c r="E75" s="86"/>
      <c r="F75" s="88"/>
      <c r="G75" s="88"/>
      <c r="H75" s="89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9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9"/>
      <c r="BI75" s="88"/>
      <c r="BJ75" s="88"/>
      <c r="BK75" s="88"/>
      <c r="BL75" s="88"/>
      <c r="BM75" s="88"/>
      <c r="BN75" s="89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</row>
    <row r="76" spans="1:101" x14ac:dyDescent="0.25">
      <c r="A76" s="145" t="str">
        <f t="shared" si="30"/>
        <v/>
      </c>
      <c r="B76" s="79"/>
      <c r="C76" s="79"/>
      <c r="D76" s="80"/>
      <c r="E76" s="86"/>
      <c r="F76" s="88"/>
      <c r="G76" s="88"/>
      <c r="H76" s="89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9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9"/>
      <c r="BI76" s="88"/>
      <c r="BJ76" s="88"/>
      <c r="BK76" s="88"/>
      <c r="BL76" s="88"/>
      <c r="BM76" s="88"/>
      <c r="BN76" s="89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</row>
    <row r="77" spans="1:101" x14ac:dyDescent="0.25">
      <c r="A77" s="145" t="str">
        <f t="shared" si="30"/>
        <v/>
      </c>
      <c r="B77" s="79"/>
      <c r="C77" s="79"/>
      <c r="D77" s="80"/>
      <c r="E77" s="86"/>
      <c r="F77" s="88"/>
      <c r="G77" s="88"/>
      <c r="H77" s="89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9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9"/>
      <c r="BI77" s="88"/>
      <c r="BJ77" s="88"/>
      <c r="BK77" s="88"/>
      <c r="BL77" s="88"/>
      <c r="BM77" s="88"/>
      <c r="BN77" s="89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</row>
    <row r="78" spans="1:101" x14ac:dyDescent="0.25">
      <c r="A78" s="145" t="str">
        <f t="shared" si="30"/>
        <v/>
      </c>
      <c r="B78" s="79"/>
      <c r="C78" s="79"/>
      <c r="D78" s="80"/>
      <c r="E78" s="86"/>
      <c r="F78" s="88"/>
      <c r="G78" s="88"/>
      <c r="H78" s="89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9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9"/>
      <c r="BI78" s="88"/>
      <c r="BJ78" s="88"/>
      <c r="BK78" s="88"/>
      <c r="BL78" s="88"/>
      <c r="BM78" s="88"/>
      <c r="BN78" s="89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</row>
    <row r="79" spans="1:101" x14ac:dyDescent="0.25">
      <c r="A79" s="145" t="str">
        <f t="shared" si="30"/>
        <v/>
      </c>
      <c r="B79" s="79"/>
      <c r="C79" s="79"/>
      <c r="D79" s="80"/>
      <c r="E79" s="86"/>
      <c r="F79" s="88"/>
      <c r="G79" s="88"/>
      <c r="H79" s="89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9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9"/>
      <c r="BI79" s="88"/>
      <c r="BJ79" s="88"/>
      <c r="BK79" s="88"/>
      <c r="BL79" s="88"/>
      <c r="BM79" s="88"/>
      <c r="BN79" s="89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</row>
    <row r="80" spans="1:101" x14ac:dyDescent="0.25">
      <c r="A80" s="145" t="str">
        <f t="shared" si="30"/>
        <v/>
      </c>
      <c r="B80" s="79"/>
      <c r="C80" s="79"/>
      <c r="D80" s="80"/>
      <c r="E80" s="86"/>
      <c r="F80" s="88"/>
      <c r="G80" s="88"/>
      <c r="H80" s="89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9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9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9"/>
      <c r="BI80" s="88"/>
      <c r="BJ80" s="88"/>
      <c r="BK80" s="88"/>
      <c r="BL80" s="88"/>
      <c r="BM80" s="88"/>
      <c r="BN80" s="89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</row>
    <row r="81" spans="1:101" x14ac:dyDescent="0.25">
      <c r="A81" s="145" t="str">
        <f t="shared" si="30"/>
        <v/>
      </c>
      <c r="B81" s="79"/>
      <c r="C81" s="79"/>
      <c r="D81" s="80"/>
      <c r="E81" s="86"/>
      <c r="F81" s="88"/>
      <c r="G81" s="88"/>
      <c r="H81" s="89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9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9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9"/>
      <c r="BI81" s="88"/>
      <c r="BJ81" s="88"/>
      <c r="BK81" s="88"/>
      <c r="BL81" s="88"/>
      <c r="BM81" s="88"/>
      <c r="BN81" s="89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</row>
    <row r="82" spans="1:101" x14ac:dyDescent="0.25">
      <c r="A82" s="145" t="str">
        <f t="shared" si="30"/>
        <v/>
      </c>
      <c r="B82" s="79"/>
      <c r="C82" s="79"/>
      <c r="D82" s="80"/>
      <c r="E82" s="86"/>
      <c r="F82" s="88"/>
      <c r="G82" s="88"/>
      <c r="H82" s="89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9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9"/>
      <c r="BI82" s="88"/>
      <c r="BJ82" s="88"/>
      <c r="BK82" s="88"/>
      <c r="BL82" s="88"/>
      <c r="BM82" s="88"/>
      <c r="BN82" s="89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</row>
    <row r="83" spans="1:101" x14ac:dyDescent="0.25">
      <c r="A83" s="145" t="str">
        <f t="shared" si="30"/>
        <v/>
      </c>
      <c r="B83" s="79"/>
      <c r="C83" s="79"/>
      <c r="D83" s="80"/>
      <c r="E83" s="86"/>
      <c r="F83" s="88"/>
      <c r="G83" s="88"/>
      <c r="H83" s="89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9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9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9"/>
      <c r="BI83" s="88"/>
      <c r="BJ83" s="88"/>
      <c r="BK83" s="88"/>
      <c r="BL83" s="88"/>
      <c r="BM83" s="88"/>
      <c r="BN83" s="89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</row>
    <row r="84" spans="1:101" x14ac:dyDescent="0.25">
      <c r="A84" s="145" t="str">
        <f t="shared" si="30"/>
        <v/>
      </c>
      <c r="B84" s="79"/>
      <c r="C84" s="79"/>
      <c r="D84" s="80"/>
      <c r="E84" s="86"/>
      <c r="F84" s="88"/>
      <c r="G84" s="88"/>
      <c r="H84" s="89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9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9"/>
      <c r="BI84" s="88"/>
      <c r="BJ84" s="88"/>
      <c r="BK84" s="88"/>
      <c r="BL84" s="88"/>
      <c r="BM84" s="88"/>
      <c r="BN84" s="89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</row>
    <row r="85" spans="1:101" x14ac:dyDescent="0.25">
      <c r="A85" s="145" t="str">
        <f t="shared" si="30"/>
        <v/>
      </c>
      <c r="B85" s="79"/>
      <c r="C85" s="79"/>
      <c r="D85" s="80"/>
      <c r="E85" s="86"/>
      <c r="F85" s="88"/>
      <c r="G85" s="88"/>
      <c r="H85" s="89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9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9"/>
      <c r="BI85" s="88"/>
      <c r="BJ85" s="88"/>
      <c r="BK85" s="88"/>
      <c r="BL85" s="88"/>
      <c r="BM85" s="88"/>
      <c r="BN85" s="89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</row>
    <row r="86" spans="1:101" x14ac:dyDescent="0.25">
      <c r="A86" s="145" t="str">
        <f t="shared" si="30"/>
        <v/>
      </c>
      <c r="B86" s="79"/>
      <c r="C86" s="79"/>
      <c r="D86" s="80"/>
      <c r="E86" s="86"/>
      <c r="F86" s="88"/>
      <c r="G86" s="88"/>
      <c r="H86" s="89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9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9"/>
      <c r="BI86" s="88"/>
      <c r="BJ86" s="88"/>
      <c r="BK86" s="88"/>
      <c r="BL86" s="88"/>
      <c r="BM86" s="88"/>
      <c r="BN86" s="89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</row>
    <row r="87" spans="1:101" x14ac:dyDescent="0.25">
      <c r="A87" s="145" t="str">
        <f t="shared" si="30"/>
        <v/>
      </c>
      <c r="B87" s="79"/>
      <c r="C87" s="79"/>
      <c r="D87" s="80"/>
      <c r="E87" s="86"/>
      <c r="F87" s="88"/>
      <c r="G87" s="88"/>
      <c r="H87" s="89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9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9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9"/>
      <c r="BI87" s="88"/>
      <c r="BJ87" s="88"/>
      <c r="BK87" s="88"/>
      <c r="BL87" s="88"/>
      <c r="BM87" s="88"/>
      <c r="BN87" s="89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</row>
    <row r="88" spans="1:101" x14ac:dyDescent="0.25">
      <c r="A88" s="145" t="str">
        <f t="shared" si="30"/>
        <v/>
      </c>
      <c r="B88" s="79"/>
      <c r="C88" s="79"/>
      <c r="D88" s="80"/>
      <c r="E88" s="86"/>
      <c r="F88" s="88"/>
      <c r="G88" s="88"/>
      <c r="H88" s="89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9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9"/>
      <c r="BI88" s="88"/>
      <c r="BJ88" s="88"/>
      <c r="BK88" s="88"/>
      <c r="BL88" s="88"/>
      <c r="BM88" s="88"/>
      <c r="BN88" s="89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</row>
    <row r="89" spans="1:101" x14ac:dyDescent="0.25">
      <c r="A89" s="145" t="str">
        <f t="shared" si="30"/>
        <v/>
      </c>
      <c r="B89" s="79"/>
      <c r="C89" s="79"/>
      <c r="D89" s="80"/>
      <c r="E89" s="86"/>
      <c r="F89" s="88"/>
      <c r="G89" s="88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9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9"/>
      <c r="BI89" s="88"/>
      <c r="BJ89" s="88"/>
      <c r="BK89" s="88"/>
      <c r="BL89" s="88"/>
      <c r="BM89" s="88"/>
      <c r="BN89" s="89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</row>
    <row r="90" spans="1:101" x14ac:dyDescent="0.25">
      <c r="A90" s="145" t="str">
        <f t="shared" si="30"/>
        <v/>
      </c>
      <c r="B90" s="79"/>
      <c r="C90" s="79"/>
      <c r="D90" s="80"/>
      <c r="E90" s="86"/>
      <c r="F90" s="88"/>
      <c r="G90" s="88"/>
      <c r="H90" s="89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9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9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9"/>
      <c r="BI90" s="88"/>
      <c r="BJ90" s="88"/>
      <c r="BK90" s="88"/>
      <c r="BL90" s="88"/>
      <c r="BM90" s="88"/>
      <c r="BN90" s="89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</row>
    <row r="91" spans="1:101" x14ac:dyDescent="0.25">
      <c r="A91" s="145" t="str">
        <f t="shared" si="30"/>
        <v/>
      </c>
      <c r="B91" s="79"/>
      <c r="C91" s="79"/>
      <c r="D91" s="80"/>
      <c r="E91" s="86"/>
      <c r="F91" s="88"/>
      <c r="G91" s="88"/>
      <c r="H91" s="89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9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9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9"/>
      <c r="BI91" s="88"/>
      <c r="BJ91" s="88"/>
      <c r="BK91" s="88"/>
      <c r="BL91" s="88"/>
      <c r="BM91" s="88"/>
      <c r="BN91" s="89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</row>
    <row r="92" spans="1:101" x14ac:dyDescent="0.25">
      <c r="A92" s="145" t="str">
        <f t="shared" si="30"/>
        <v/>
      </c>
      <c r="B92" s="79"/>
      <c r="C92" s="79"/>
      <c r="D92" s="80"/>
      <c r="E92" s="86"/>
      <c r="F92" s="88"/>
      <c r="G92" s="88"/>
      <c r="H92" s="89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9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9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9"/>
      <c r="BI92" s="88"/>
      <c r="BJ92" s="88"/>
      <c r="BK92" s="88"/>
      <c r="BL92" s="88"/>
      <c r="BM92" s="88"/>
      <c r="BN92" s="89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</row>
    <row r="93" spans="1:101" x14ac:dyDescent="0.25">
      <c r="A93" s="145" t="str">
        <f t="shared" si="30"/>
        <v/>
      </c>
      <c r="B93" s="79"/>
      <c r="C93" s="79"/>
      <c r="D93" s="80"/>
      <c r="E93" s="86"/>
      <c r="F93" s="88"/>
      <c r="G93" s="88"/>
      <c r="H93" s="89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9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9"/>
      <c r="BI93" s="88"/>
      <c r="BJ93" s="88"/>
      <c r="BK93" s="88"/>
      <c r="BL93" s="88"/>
      <c r="BM93" s="88"/>
      <c r="BN93" s="89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</row>
    <row r="94" spans="1:101" x14ac:dyDescent="0.25">
      <c r="A94" s="145" t="str">
        <f t="shared" si="30"/>
        <v/>
      </c>
      <c r="B94" s="79"/>
      <c r="C94" s="79"/>
      <c r="D94" s="80"/>
      <c r="E94" s="86"/>
      <c r="F94" s="88"/>
      <c r="G94" s="88"/>
      <c r="H94" s="89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9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9"/>
      <c r="BI94" s="88"/>
      <c r="BJ94" s="88"/>
      <c r="BK94" s="88"/>
      <c r="BL94" s="88"/>
      <c r="BM94" s="88"/>
      <c r="BN94" s="89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</row>
    <row r="95" spans="1:101" x14ac:dyDescent="0.25">
      <c r="A95" s="145" t="str">
        <f t="shared" si="30"/>
        <v/>
      </c>
      <c r="B95" s="79"/>
      <c r="C95" s="79"/>
      <c r="D95" s="80"/>
      <c r="E95" s="86"/>
      <c r="F95" s="88"/>
      <c r="G95" s="88"/>
      <c r="H95" s="89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9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9"/>
      <c r="BI95" s="88"/>
      <c r="BJ95" s="88"/>
      <c r="BK95" s="88"/>
      <c r="BL95" s="88"/>
      <c r="BM95" s="88"/>
      <c r="BN95" s="89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</row>
    <row r="96" spans="1:101" x14ac:dyDescent="0.25">
      <c r="A96" s="145" t="str">
        <f t="shared" si="30"/>
        <v/>
      </c>
      <c r="B96" s="79"/>
      <c r="C96" s="79"/>
      <c r="D96" s="80"/>
      <c r="E96" s="86"/>
      <c r="F96" s="88"/>
      <c r="G96" s="88"/>
      <c r="H96" s="89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9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9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9"/>
      <c r="BI96" s="88"/>
      <c r="BJ96" s="88"/>
      <c r="BK96" s="88"/>
      <c r="BL96" s="88"/>
      <c r="BM96" s="88"/>
      <c r="BN96" s="89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</row>
    <row r="97" spans="1:101" x14ac:dyDescent="0.25">
      <c r="A97" s="145" t="str">
        <f t="shared" si="30"/>
        <v/>
      </c>
      <c r="B97" s="79"/>
      <c r="C97" s="79"/>
      <c r="D97" s="80"/>
      <c r="E97" s="86"/>
      <c r="F97" s="88"/>
      <c r="G97" s="88"/>
      <c r="H97" s="89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9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9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9"/>
      <c r="BI97" s="88"/>
      <c r="BJ97" s="88"/>
      <c r="BK97" s="88"/>
      <c r="BL97" s="88"/>
      <c r="BM97" s="88"/>
      <c r="BN97" s="89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</row>
    <row r="98" spans="1:101" x14ac:dyDescent="0.25">
      <c r="A98" s="145" t="str">
        <f t="shared" si="30"/>
        <v/>
      </c>
      <c r="B98" s="79"/>
      <c r="C98" s="79"/>
      <c r="D98" s="80"/>
      <c r="E98" s="86"/>
      <c r="F98" s="88"/>
      <c r="G98" s="88"/>
      <c r="H98" s="89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9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9"/>
      <c r="BI98" s="88"/>
      <c r="BJ98" s="88"/>
      <c r="BK98" s="88"/>
      <c r="BL98" s="88"/>
      <c r="BM98" s="88"/>
      <c r="BN98" s="89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</row>
    <row r="99" spans="1:101" x14ac:dyDescent="0.25">
      <c r="A99" s="145" t="str">
        <f t="shared" si="30"/>
        <v/>
      </c>
      <c r="B99" s="79"/>
      <c r="C99" s="79"/>
      <c r="D99" s="80"/>
      <c r="E99" s="86"/>
      <c r="F99" s="88"/>
      <c r="G99" s="88"/>
      <c r="H99" s="89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9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9"/>
      <c r="BI99" s="88"/>
      <c r="BJ99" s="88"/>
      <c r="BK99" s="88"/>
      <c r="BL99" s="88"/>
      <c r="BM99" s="88"/>
      <c r="BN99" s="89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</row>
    <row r="100" spans="1:101" x14ac:dyDescent="0.25">
      <c r="A100" s="145" t="str">
        <f t="shared" si="30"/>
        <v/>
      </c>
      <c r="B100" s="79"/>
      <c r="C100" s="79"/>
      <c r="D100" s="80"/>
      <c r="E100" s="86"/>
      <c r="F100" s="88"/>
      <c r="G100" s="88"/>
      <c r="H100" s="89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9"/>
      <c r="BI100" s="88"/>
      <c r="BJ100" s="88"/>
      <c r="BK100" s="88"/>
      <c r="BL100" s="88"/>
      <c r="BM100" s="88"/>
      <c r="BN100" s="89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</row>
    <row r="101" spans="1:101" x14ac:dyDescent="0.25">
      <c r="A101" s="145" t="str">
        <f t="shared" si="30"/>
        <v/>
      </c>
      <c r="B101" s="79"/>
      <c r="C101" s="79"/>
      <c r="D101" s="80"/>
      <c r="E101" s="86"/>
      <c r="F101" s="88"/>
      <c r="G101" s="88"/>
      <c r="H101" s="89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9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9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9"/>
      <c r="BI101" s="88"/>
      <c r="BJ101" s="88"/>
      <c r="BK101" s="88"/>
      <c r="BL101" s="88"/>
      <c r="BM101" s="88"/>
      <c r="BN101" s="89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</row>
    <row r="102" spans="1:101" x14ac:dyDescent="0.25">
      <c r="A102" s="145" t="str">
        <f t="shared" si="30"/>
        <v/>
      </c>
      <c r="B102" s="79"/>
      <c r="C102" s="79"/>
      <c r="D102" s="80"/>
      <c r="E102" s="86"/>
      <c r="F102" s="88"/>
      <c r="G102" s="88"/>
      <c r="H102" s="89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9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9"/>
      <c r="BI102" s="88"/>
      <c r="BJ102" s="88"/>
      <c r="BK102" s="88"/>
      <c r="BL102" s="88"/>
      <c r="BM102" s="88"/>
      <c r="BN102" s="89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</row>
    <row r="103" spans="1:101" x14ac:dyDescent="0.25">
      <c r="A103" s="145" t="str">
        <f t="shared" si="30"/>
        <v/>
      </c>
      <c r="B103" s="79"/>
      <c r="C103" s="79"/>
      <c r="D103" s="80"/>
      <c r="E103" s="86"/>
      <c r="F103" s="88"/>
      <c r="G103" s="88"/>
      <c r="H103" s="89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9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9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9"/>
      <c r="BI103" s="88"/>
      <c r="BJ103" s="88"/>
      <c r="BK103" s="88"/>
      <c r="BL103" s="88"/>
      <c r="BM103" s="88"/>
      <c r="BN103" s="89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</row>
    <row r="104" spans="1:101" x14ac:dyDescent="0.25">
      <c r="A104" s="145" t="str">
        <f t="shared" si="30"/>
        <v/>
      </c>
      <c r="B104" s="79"/>
      <c r="C104" s="79"/>
      <c r="D104" s="80"/>
      <c r="E104" s="86"/>
      <c r="F104" s="88"/>
      <c r="G104" s="88"/>
      <c r="H104" s="89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9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9"/>
      <c r="BI104" s="88"/>
      <c r="BJ104" s="88"/>
      <c r="BK104" s="88"/>
      <c r="BL104" s="88"/>
      <c r="BM104" s="88"/>
      <c r="BN104" s="89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</row>
    <row r="105" spans="1:101" x14ac:dyDescent="0.25">
      <c r="A105" s="145" t="str">
        <f t="shared" si="30"/>
        <v/>
      </c>
      <c r="B105" s="79"/>
      <c r="C105" s="79"/>
      <c r="D105" s="80"/>
      <c r="E105" s="86"/>
      <c r="F105" s="88"/>
      <c r="G105" s="88"/>
      <c r="H105" s="89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9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9"/>
      <c r="BI105" s="88"/>
      <c r="BJ105" s="88"/>
      <c r="BK105" s="88"/>
      <c r="BL105" s="88"/>
      <c r="BM105" s="88"/>
      <c r="BN105" s="89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</row>
    <row r="106" spans="1:101" x14ac:dyDescent="0.25">
      <c r="A106" s="145" t="str">
        <f t="shared" si="30"/>
        <v/>
      </c>
      <c r="B106" s="79"/>
      <c r="C106" s="79"/>
      <c r="D106" s="80"/>
      <c r="E106" s="86"/>
      <c r="F106" s="88"/>
      <c r="G106" s="88"/>
      <c r="H106" s="89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9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9"/>
      <c r="BI106" s="88"/>
      <c r="BJ106" s="88"/>
      <c r="BK106" s="88"/>
      <c r="BL106" s="88"/>
      <c r="BM106" s="88"/>
      <c r="BN106" s="89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</row>
    <row r="107" spans="1:101" x14ac:dyDescent="0.25">
      <c r="A107" s="145" t="str">
        <f t="shared" si="30"/>
        <v/>
      </c>
      <c r="B107" s="79"/>
      <c r="C107" s="79"/>
      <c r="D107" s="80"/>
      <c r="E107" s="86"/>
      <c r="F107" s="88"/>
      <c r="G107" s="88"/>
      <c r="H107" s="89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9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9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9"/>
      <c r="BI107" s="88"/>
      <c r="BJ107" s="88"/>
      <c r="BK107" s="88"/>
      <c r="BL107" s="88"/>
      <c r="BM107" s="88"/>
      <c r="BN107" s="89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</row>
    <row r="108" spans="1:101" x14ac:dyDescent="0.25">
      <c r="A108" s="145" t="str">
        <f t="shared" si="30"/>
        <v/>
      </c>
      <c r="B108" s="79"/>
      <c r="C108" s="79"/>
      <c r="D108" s="80"/>
      <c r="E108" s="86"/>
      <c r="F108" s="88"/>
      <c r="G108" s="88"/>
      <c r="H108" s="89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9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9"/>
      <c r="BI108" s="88"/>
      <c r="BJ108" s="88"/>
      <c r="BK108" s="88"/>
      <c r="BL108" s="88"/>
      <c r="BM108" s="88"/>
      <c r="BN108" s="89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</row>
  </sheetData>
  <mergeCells count="13">
    <mergeCell ref="CL5:CW5"/>
    <mergeCell ref="R5:AC5"/>
    <mergeCell ref="AD5:AO5"/>
    <mergeCell ref="F5:Q5"/>
    <mergeCell ref="B5:B8"/>
    <mergeCell ref="C5:C8"/>
    <mergeCell ref="D5:D8"/>
    <mergeCell ref="E5:E8"/>
    <mergeCell ref="A5:A8"/>
    <mergeCell ref="AP5:BA5"/>
    <mergeCell ref="BB5:BM5"/>
    <mergeCell ref="BN5:BY5"/>
    <mergeCell ref="BZ5:CK5"/>
  </mergeCells>
  <phoneticPr fontId="21" type="noConversion"/>
  <dataValidations count="1">
    <dataValidation type="list" allowBlank="1" showInputMessage="1" showErrorMessage="1" sqref="E9:E108" xr:uid="{7A28AA69-4D5D-4272-AEDB-D8F7C55864DE}">
      <formula1>"Mois, Année"</formula1>
    </dataValidation>
  </dataValidations>
  <pageMargins left="0.2" right="0.17013888888888901" top="0.179861111111111" bottom="0.25972222222222202" header="0.17013888888888901" footer="0.51180555555555496"/>
  <pageSetup paperSize="9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2A2CF-35E4-4FF5-AE42-D76A6EF77DD7}">
  <sheetPr>
    <tabColor theme="0" tint="-0.499984740745262"/>
  </sheetPr>
  <dimension ref="A1:CW108"/>
  <sheetViews>
    <sheetView zoomScale="85" zoomScaleNormal="85" workbookViewId="0">
      <pane xSplit="5" ySplit="8" topLeftCell="F9" activePane="bottomRight" state="frozen"/>
      <selection activeCell="B101" sqref="B101"/>
      <selection pane="topRight" activeCell="B101" sqref="B101"/>
      <selection pane="bottomLeft" activeCell="B101" sqref="B101"/>
      <selection pane="bottomRight" activeCell="D1" sqref="D1"/>
    </sheetView>
  </sheetViews>
  <sheetFormatPr baseColWidth="10" defaultColWidth="9.1796875" defaultRowHeight="12.5" outlineLevelRow="1" outlineLevelCol="1" x14ac:dyDescent="0.25"/>
  <cols>
    <col min="1" max="1" width="0" style="4" hidden="1" customWidth="1" outlineLevel="1"/>
    <col min="2" max="2" width="20.7265625" style="78" customWidth="1" collapsed="1"/>
    <col min="3" max="3" width="9.7265625" style="78" customWidth="1"/>
    <col min="4" max="4" width="19.54296875" style="78" customWidth="1"/>
    <col min="5" max="5" width="8.54296875" style="87" customWidth="1"/>
    <col min="6" max="32" width="5.6328125" style="90" customWidth="1"/>
    <col min="33" max="40" width="5.6328125" style="91" customWidth="1"/>
    <col min="41" max="41" width="5.6328125" style="92" customWidth="1"/>
    <col min="42" max="44" width="5.6328125" style="90" customWidth="1"/>
    <col min="45" max="52" width="5.6328125" style="91" customWidth="1"/>
    <col min="53" max="53" width="5.6328125" style="92" customWidth="1"/>
    <col min="54" max="56" width="5.6328125" style="90" customWidth="1"/>
    <col min="57" max="64" width="5.6328125" style="91" customWidth="1"/>
    <col min="65" max="65" width="5.6328125" style="92" customWidth="1"/>
    <col min="66" max="68" width="5.6328125" style="90" customWidth="1"/>
    <col min="69" max="76" width="5.6328125" style="91" customWidth="1"/>
    <col min="77" max="77" width="5.6328125" style="92" customWidth="1"/>
    <col min="78" max="80" width="5.6328125" style="90" customWidth="1"/>
    <col min="81" max="88" width="5.6328125" style="91" customWidth="1"/>
    <col min="89" max="89" width="5.6328125" style="92" customWidth="1"/>
    <col min="90" max="92" width="5.6328125" style="90" customWidth="1"/>
    <col min="93" max="100" width="5.6328125" style="91" customWidth="1"/>
    <col min="101" max="101" width="5.6328125" style="92" customWidth="1"/>
    <col min="102" max="16384" width="9.1796875" style="4"/>
  </cols>
  <sheetData>
    <row r="1" spans="1:101" s="72" customFormat="1" ht="22" thickTop="1" thickBot="1" x14ac:dyDescent="0.25">
      <c r="B1" s="74" t="s">
        <v>35</v>
      </c>
      <c r="C1" s="75"/>
      <c r="D1" s="73" t="s">
        <v>87</v>
      </c>
      <c r="E1" s="8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1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1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1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1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1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1"/>
    </row>
    <row r="2" spans="1:101" s="2" customFormat="1" ht="11" thickTop="1" x14ac:dyDescent="0.25">
      <c r="B2" s="76"/>
      <c r="C2" s="76"/>
      <c r="D2" s="76"/>
      <c r="E2" s="84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 ht="14.5" x14ac:dyDescent="0.25">
      <c r="B3" s="168" t="s">
        <v>112</v>
      </c>
      <c r="C3" s="76"/>
      <c r="D3" s="77"/>
      <c r="E3" s="85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9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9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9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9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9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9"/>
    </row>
    <row r="4" spans="1:101" x14ac:dyDescent="0.25">
      <c r="B4" s="76"/>
      <c r="C4" s="76"/>
      <c r="D4" s="77"/>
      <c r="E4" s="85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9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9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9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9"/>
    </row>
    <row r="5" spans="1:101" s="93" customFormat="1" ht="14.5" customHeight="1" x14ac:dyDescent="0.35">
      <c r="A5" s="176" t="str">
        <f>D5</f>
        <v>Echelon</v>
      </c>
      <c r="B5" s="176" t="s">
        <v>37</v>
      </c>
      <c r="C5" s="176" t="s">
        <v>36</v>
      </c>
      <c r="D5" s="176" t="s">
        <v>80</v>
      </c>
      <c r="E5" s="176" t="s">
        <v>45</v>
      </c>
      <c r="F5" s="177">
        <v>2018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>
        <v>2019</v>
      </c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>
        <v>2020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>
        <v>2021</v>
      </c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>
        <v>2022</v>
      </c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>
        <v>2023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>
        <v>2024</v>
      </c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>
        <v>2025</v>
      </c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</row>
    <row r="6" spans="1:101" s="2" customFormat="1" ht="20" hidden="1" customHeight="1" outlineLevel="1" x14ac:dyDescent="0.2">
      <c r="A6" s="176"/>
      <c r="B6" s="176"/>
      <c r="C6" s="176"/>
      <c r="D6" s="176"/>
      <c r="E6" s="176"/>
      <c r="F6" s="81" t="s">
        <v>38</v>
      </c>
      <c r="G6" s="81" t="s">
        <v>39</v>
      </c>
      <c r="H6" s="81" t="s">
        <v>2</v>
      </c>
      <c r="I6" s="81" t="s">
        <v>3</v>
      </c>
      <c r="J6" s="81" t="s">
        <v>4</v>
      </c>
      <c r="K6" s="81" t="s">
        <v>5</v>
      </c>
      <c r="L6" s="81" t="s">
        <v>40</v>
      </c>
      <c r="M6" s="81" t="s">
        <v>7</v>
      </c>
      <c r="N6" s="81" t="s">
        <v>41</v>
      </c>
      <c r="O6" s="81" t="s">
        <v>42</v>
      </c>
      <c r="P6" s="81" t="s">
        <v>43</v>
      </c>
      <c r="Q6" s="81" t="s">
        <v>44</v>
      </c>
      <c r="R6" s="81" t="s">
        <v>38</v>
      </c>
      <c r="S6" s="81" t="s">
        <v>39</v>
      </c>
      <c r="T6" s="81" t="s">
        <v>2</v>
      </c>
      <c r="U6" s="81" t="s">
        <v>3</v>
      </c>
      <c r="V6" s="81" t="s">
        <v>4</v>
      </c>
      <c r="W6" s="81" t="s">
        <v>5</v>
      </c>
      <c r="X6" s="81" t="s">
        <v>40</v>
      </c>
      <c r="Y6" s="81" t="s">
        <v>7</v>
      </c>
      <c r="Z6" s="81" t="s">
        <v>41</v>
      </c>
      <c r="AA6" s="81" t="s">
        <v>42</v>
      </c>
      <c r="AB6" s="81" t="s">
        <v>43</v>
      </c>
      <c r="AC6" s="81" t="s">
        <v>44</v>
      </c>
      <c r="AD6" s="81" t="str">
        <f>R6</f>
        <v>Janv.</v>
      </c>
      <c r="AE6" s="81" t="str">
        <f t="shared" ref="AE6:AO6" si="0">S6</f>
        <v>Fév.</v>
      </c>
      <c r="AF6" s="81" t="str">
        <f t="shared" si="0"/>
        <v>Mars</v>
      </c>
      <c r="AG6" s="81" t="str">
        <f t="shared" si="0"/>
        <v>Avril</v>
      </c>
      <c r="AH6" s="81" t="str">
        <f t="shared" si="0"/>
        <v>Mai</v>
      </c>
      <c r="AI6" s="81" t="str">
        <f t="shared" si="0"/>
        <v>Juin</v>
      </c>
      <c r="AJ6" s="81" t="str">
        <f t="shared" si="0"/>
        <v>Juil.</v>
      </c>
      <c r="AK6" s="81" t="str">
        <f t="shared" si="0"/>
        <v>Août</v>
      </c>
      <c r="AL6" s="81" t="str">
        <f t="shared" si="0"/>
        <v>Sept.</v>
      </c>
      <c r="AM6" s="81" t="str">
        <f t="shared" si="0"/>
        <v>Oct.</v>
      </c>
      <c r="AN6" s="81" t="str">
        <f t="shared" si="0"/>
        <v>Nov.</v>
      </c>
      <c r="AO6" s="81" t="str">
        <f t="shared" si="0"/>
        <v>Déc.</v>
      </c>
      <c r="AP6" s="81" t="str">
        <f>AD6</f>
        <v>Janv.</v>
      </c>
      <c r="AQ6" s="81" t="str">
        <f t="shared" ref="AQ6:BA6" si="1">AE6</f>
        <v>Fév.</v>
      </c>
      <c r="AR6" s="81" t="str">
        <f t="shared" si="1"/>
        <v>Mars</v>
      </c>
      <c r="AS6" s="81" t="str">
        <f t="shared" si="1"/>
        <v>Avril</v>
      </c>
      <c r="AT6" s="81" t="str">
        <f t="shared" si="1"/>
        <v>Mai</v>
      </c>
      <c r="AU6" s="81" t="str">
        <f t="shared" si="1"/>
        <v>Juin</v>
      </c>
      <c r="AV6" s="81" t="str">
        <f t="shared" si="1"/>
        <v>Juil.</v>
      </c>
      <c r="AW6" s="81" t="str">
        <f t="shared" si="1"/>
        <v>Août</v>
      </c>
      <c r="AX6" s="81" t="str">
        <f t="shared" si="1"/>
        <v>Sept.</v>
      </c>
      <c r="AY6" s="81" t="str">
        <f t="shared" si="1"/>
        <v>Oct.</v>
      </c>
      <c r="AZ6" s="81" t="str">
        <f t="shared" si="1"/>
        <v>Nov.</v>
      </c>
      <c r="BA6" s="81" t="str">
        <f t="shared" si="1"/>
        <v>Déc.</v>
      </c>
      <c r="BB6" s="81" t="str">
        <f>AP6</f>
        <v>Janv.</v>
      </c>
      <c r="BC6" s="81" t="str">
        <f t="shared" ref="BC6:BM6" si="2">AQ6</f>
        <v>Fév.</v>
      </c>
      <c r="BD6" s="81" t="str">
        <f t="shared" si="2"/>
        <v>Mars</v>
      </c>
      <c r="BE6" s="81" t="str">
        <f t="shared" si="2"/>
        <v>Avril</v>
      </c>
      <c r="BF6" s="81" t="str">
        <f t="shared" si="2"/>
        <v>Mai</v>
      </c>
      <c r="BG6" s="81" t="str">
        <f t="shared" si="2"/>
        <v>Juin</v>
      </c>
      <c r="BH6" s="81" t="str">
        <f t="shared" si="2"/>
        <v>Juil.</v>
      </c>
      <c r="BI6" s="81" t="str">
        <f t="shared" si="2"/>
        <v>Août</v>
      </c>
      <c r="BJ6" s="81" t="str">
        <f t="shared" si="2"/>
        <v>Sept.</v>
      </c>
      <c r="BK6" s="81" t="str">
        <f t="shared" si="2"/>
        <v>Oct.</v>
      </c>
      <c r="BL6" s="81" t="str">
        <f t="shared" si="2"/>
        <v>Nov.</v>
      </c>
      <c r="BM6" s="81" t="str">
        <f t="shared" si="2"/>
        <v>Déc.</v>
      </c>
      <c r="BN6" s="81" t="str">
        <f>BB6</f>
        <v>Janv.</v>
      </c>
      <c r="BO6" s="81" t="str">
        <f t="shared" ref="BO6:BY6" si="3">BC6</f>
        <v>Fév.</v>
      </c>
      <c r="BP6" s="81" t="str">
        <f t="shared" si="3"/>
        <v>Mars</v>
      </c>
      <c r="BQ6" s="81" t="str">
        <f t="shared" si="3"/>
        <v>Avril</v>
      </c>
      <c r="BR6" s="81" t="str">
        <f t="shared" si="3"/>
        <v>Mai</v>
      </c>
      <c r="BS6" s="81" t="str">
        <f t="shared" si="3"/>
        <v>Juin</v>
      </c>
      <c r="BT6" s="81" t="str">
        <f t="shared" si="3"/>
        <v>Juil.</v>
      </c>
      <c r="BU6" s="81" t="str">
        <f t="shared" si="3"/>
        <v>Août</v>
      </c>
      <c r="BV6" s="81" t="str">
        <f t="shared" si="3"/>
        <v>Sept.</v>
      </c>
      <c r="BW6" s="81" t="str">
        <f t="shared" si="3"/>
        <v>Oct.</v>
      </c>
      <c r="BX6" s="81" t="str">
        <f t="shared" si="3"/>
        <v>Nov.</v>
      </c>
      <c r="BY6" s="81" t="str">
        <f t="shared" si="3"/>
        <v>Déc.</v>
      </c>
      <c r="BZ6" s="81" t="str">
        <f>BN6</f>
        <v>Janv.</v>
      </c>
      <c r="CA6" s="81" t="str">
        <f t="shared" ref="CA6:CK6" si="4">BO6</f>
        <v>Fév.</v>
      </c>
      <c r="CB6" s="81" t="str">
        <f t="shared" si="4"/>
        <v>Mars</v>
      </c>
      <c r="CC6" s="81" t="str">
        <f t="shared" si="4"/>
        <v>Avril</v>
      </c>
      <c r="CD6" s="81" t="str">
        <f t="shared" si="4"/>
        <v>Mai</v>
      </c>
      <c r="CE6" s="81" t="str">
        <f t="shared" si="4"/>
        <v>Juin</v>
      </c>
      <c r="CF6" s="81" t="str">
        <f t="shared" si="4"/>
        <v>Juil.</v>
      </c>
      <c r="CG6" s="81" t="str">
        <f t="shared" si="4"/>
        <v>Août</v>
      </c>
      <c r="CH6" s="81" t="str">
        <f t="shared" si="4"/>
        <v>Sept.</v>
      </c>
      <c r="CI6" s="81" t="str">
        <f t="shared" si="4"/>
        <v>Oct.</v>
      </c>
      <c r="CJ6" s="81" t="str">
        <f t="shared" si="4"/>
        <v>Nov.</v>
      </c>
      <c r="CK6" s="81" t="str">
        <f t="shared" si="4"/>
        <v>Déc.</v>
      </c>
      <c r="CL6" s="81" t="str">
        <f>BZ6</f>
        <v>Janv.</v>
      </c>
      <c r="CM6" s="81" t="str">
        <f t="shared" ref="CM6:CW6" si="5">CA6</f>
        <v>Fév.</v>
      </c>
      <c r="CN6" s="81" t="str">
        <f t="shared" si="5"/>
        <v>Mars</v>
      </c>
      <c r="CO6" s="81" t="str">
        <f t="shared" si="5"/>
        <v>Avril</v>
      </c>
      <c r="CP6" s="81" t="str">
        <f t="shared" si="5"/>
        <v>Mai</v>
      </c>
      <c r="CQ6" s="81" t="str">
        <f t="shared" si="5"/>
        <v>Juin</v>
      </c>
      <c r="CR6" s="81" t="str">
        <f t="shared" si="5"/>
        <v>Juil.</v>
      </c>
      <c r="CS6" s="81" t="str">
        <f t="shared" si="5"/>
        <v>Août</v>
      </c>
      <c r="CT6" s="81" t="str">
        <f t="shared" si="5"/>
        <v>Sept.</v>
      </c>
      <c r="CU6" s="81" t="str">
        <f t="shared" si="5"/>
        <v>Oct.</v>
      </c>
      <c r="CV6" s="81" t="str">
        <f t="shared" si="5"/>
        <v>Nov.</v>
      </c>
      <c r="CW6" s="81" t="str">
        <f t="shared" si="5"/>
        <v>Déc.</v>
      </c>
    </row>
    <row r="7" spans="1:101" s="3" customFormat="1" ht="20" hidden="1" customHeight="1" outlineLevel="1" x14ac:dyDescent="0.2">
      <c r="A7" s="176"/>
      <c r="B7" s="176"/>
      <c r="C7" s="176"/>
      <c r="D7" s="176"/>
      <c r="E7" s="176"/>
      <c r="F7" s="82">
        <f>F5</f>
        <v>2018</v>
      </c>
      <c r="G7" s="82">
        <f>F7</f>
        <v>2018</v>
      </c>
      <c r="H7" s="82">
        <f t="shared" ref="H7:Q7" si="6">G7</f>
        <v>2018</v>
      </c>
      <c r="I7" s="82">
        <f t="shared" si="6"/>
        <v>2018</v>
      </c>
      <c r="J7" s="82">
        <f t="shared" si="6"/>
        <v>2018</v>
      </c>
      <c r="K7" s="82">
        <f t="shared" si="6"/>
        <v>2018</v>
      </c>
      <c r="L7" s="82">
        <f t="shared" si="6"/>
        <v>2018</v>
      </c>
      <c r="M7" s="82">
        <f t="shared" si="6"/>
        <v>2018</v>
      </c>
      <c r="N7" s="82">
        <f t="shared" si="6"/>
        <v>2018</v>
      </c>
      <c r="O7" s="82">
        <f t="shared" si="6"/>
        <v>2018</v>
      </c>
      <c r="P7" s="82">
        <f t="shared" si="6"/>
        <v>2018</v>
      </c>
      <c r="Q7" s="82">
        <f t="shared" si="6"/>
        <v>2018</v>
      </c>
      <c r="R7" s="82">
        <f>R5</f>
        <v>2019</v>
      </c>
      <c r="S7" s="82">
        <f>R7</f>
        <v>2019</v>
      </c>
      <c r="T7" s="82">
        <f t="shared" ref="T7:AC7" si="7">S7</f>
        <v>2019</v>
      </c>
      <c r="U7" s="82">
        <f t="shared" si="7"/>
        <v>2019</v>
      </c>
      <c r="V7" s="82">
        <f t="shared" si="7"/>
        <v>2019</v>
      </c>
      <c r="W7" s="82">
        <f t="shared" si="7"/>
        <v>2019</v>
      </c>
      <c r="X7" s="82">
        <f t="shared" si="7"/>
        <v>2019</v>
      </c>
      <c r="Y7" s="82">
        <f t="shared" si="7"/>
        <v>2019</v>
      </c>
      <c r="Z7" s="82">
        <f t="shared" si="7"/>
        <v>2019</v>
      </c>
      <c r="AA7" s="82">
        <f t="shared" si="7"/>
        <v>2019</v>
      </c>
      <c r="AB7" s="82">
        <f t="shared" si="7"/>
        <v>2019</v>
      </c>
      <c r="AC7" s="82">
        <f t="shared" si="7"/>
        <v>2019</v>
      </c>
      <c r="AD7" s="82">
        <f>AD5</f>
        <v>2020</v>
      </c>
      <c r="AE7" s="82">
        <f>AD7</f>
        <v>2020</v>
      </c>
      <c r="AF7" s="82">
        <f t="shared" ref="AF7:AO7" si="8">AE7</f>
        <v>2020</v>
      </c>
      <c r="AG7" s="82">
        <f t="shared" si="8"/>
        <v>2020</v>
      </c>
      <c r="AH7" s="82">
        <f t="shared" si="8"/>
        <v>2020</v>
      </c>
      <c r="AI7" s="82">
        <f t="shared" si="8"/>
        <v>2020</v>
      </c>
      <c r="AJ7" s="82">
        <f t="shared" si="8"/>
        <v>2020</v>
      </c>
      <c r="AK7" s="82">
        <f t="shared" si="8"/>
        <v>2020</v>
      </c>
      <c r="AL7" s="82">
        <f t="shared" si="8"/>
        <v>2020</v>
      </c>
      <c r="AM7" s="82">
        <f t="shared" si="8"/>
        <v>2020</v>
      </c>
      <c r="AN7" s="82">
        <f t="shared" si="8"/>
        <v>2020</v>
      </c>
      <c r="AO7" s="82">
        <f t="shared" si="8"/>
        <v>2020</v>
      </c>
      <c r="AP7" s="82">
        <f>AP5</f>
        <v>2021</v>
      </c>
      <c r="AQ7" s="82">
        <f>AP7</f>
        <v>2021</v>
      </c>
      <c r="AR7" s="82">
        <f t="shared" ref="AR7:BA7" si="9">AQ7</f>
        <v>2021</v>
      </c>
      <c r="AS7" s="82">
        <f t="shared" si="9"/>
        <v>2021</v>
      </c>
      <c r="AT7" s="82">
        <f t="shared" si="9"/>
        <v>2021</v>
      </c>
      <c r="AU7" s="82">
        <f t="shared" si="9"/>
        <v>2021</v>
      </c>
      <c r="AV7" s="82">
        <f t="shared" si="9"/>
        <v>2021</v>
      </c>
      <c r="AW7" s="82">
        <f t="shared" si="9"/>
        <v>2021</v>
      </c>
      <c r="AX7" s="82">
        <f t="shared" si="9"/>
        <v>2021</v>
      </c>
      <c r="AY7" s="82">
        <f t="shared" si="9"/>
        <v>2021</v>
      </c>
      <c r="AZ7" s="82">
        <f t="shared" si="9"/>
        <v>2021</v>
      </c>
      <c r="BA7" s="82">
        <f t="shared" si="9"/>
        <v>2021</v>
      </c>
      <c r="BB7" s="82">
        <f>BB5</f>
        <v>2022</v>
      </c>
      <c r="BC7" s="82">
        <f>BB7</f>
        <v>2022</v>
      </c>
      <c r="BD7" s="82">
        <f t="shared" ref="BD7:BM7" si="10">BC7</f>
        <v>2022</v>
      </c>
      <c r="BE7" s="82">
        <f t="shared" si="10"/>
        <v>2022</v>
      </c>
      <c r="BF7" s="82">
        <f t="shared" si="10"/>
        <v>2022</v>
      </c>
      <c r="BG7" s="82">
        <f t="shared" si="10"/>
        <v>2022</v>
      </c>
      <c r="BH7" s="82">
        <f t="shared" si="10"/>
        <v>2022</v>
      </c>
      <c r="BI7" s="82">
        <f t="shared" si="10"/>
        <v>2022</v>
      </c>
      <c r="BJ7" s="82">
        <f t="shared" si="10"/>
        <v>2022</v>
      </c>
      <c r="BK7" s="82">
        <f t="shared" si="10"/>
        <v>2022</v>
      </c>
      <c r="BL7" s="82">
        <f t="shared" si="10"/>
        <v>2022</v>
      </c>
      <c r="BM7" s="82">
        <f t="shared" si="10"/>
        <v>2022</v>
      </c>
      <c r="BN7" s="82">
        <f>BN5</f>
        <v>2023</v>
      </c>
      <c r="BO7" s="82">
        <f>BN7</f>
        <v>2023</v>
      </c>
      <c r="BP7" s="82">
        <f t="shared" ref="BP7:BY7" si="11">BO7</f>
        <v>2023</v>
      </c>
      <c r="BQ7" s="82">
        <f t="shared" si="11"/>
        <v>2023</v>
      </c>
      <c r="BR7" s="82">
        <f t="shared" si="11"/>
        <v>2023</v>
      </c>
      <c r="BS7" s="82">
        <f t="shared" si="11"/>
        <v>2023</v>
      </c>
      <c r="BT7" s="82">
        <f t="shared" si="11"/>
        <v>2023</v>
      </c>
      <c r="BU7" s="82">
        <f t="shared" si="11"/>
        <v>2023</v>
      </c>
      <c r="BV7" s="82">
        <f t="shared" si="11"/>
        <v>2023</v>
      </c>
      <c r="BW7" s="82">
        <f t="shared" si="11"/>
        <v>2023</v>
      </c>
      <c r="BX7" s="82">
        <f t="shared" si="11"/>
        <v>2023</v>
      </c>
      <c r="BY7" s="82">
        <f t="shared" si="11"/>
        <v>2023</v>
      </c>
      <c r="BZ7" s="82">
        <f>BZ5</f>
        <v>2024</v>
      </c>
      <c r="CA7" s="82">
        <f>BZ7</f>
        <v>2024</v>
      </c>
      <c r="CB7" s="82">
        <f t="shared" ref="CB7:CK7" si="12">CA7</f>
        <v>2024</v>
      </c>
      <c r="CC7" s="82">
        <f t="shared" si="12"/>
        <v>2024</v>
      </c>
      <c r="CD7" s="82">
        <f t="shared" si="12"/>
        <v>2024</v>
      </c>
      <c r="CE7" s="82">
        <f t="shared" si="12"/>
        <v>2024</v>
      </c>
      <c r="CF7" s="82">
        <f t="shared" si="12"/>
        <v>2024</v>
      </c>
      <c r="CG7" s="82">
        <f t="shared" si="12"/>
        <v>2024</v>
      </c>
      <c r="CH7" s="82">
        <f t="shared" si="12"/>
        <v>2024</v>
      </c>
      <c r="CI7" s="82">
        <f t="shared" si="12"/>
        <v>2024</v>
      </c>
      <c r="CJ7" s="82">
        <f t="shared" si="12"/>
        <v>2024</v>
      </c>
      <c r="CK7" s="82">
        <f t="shared" si="12"/>
        <v>2024</v>
      </c>
      <c r="CL7" s="82">
        <f>CL5</f>
        <v>2025</v>
      </c>
      <c r="CM7" s="82">
        <f>CL7</f>
        <v>2025</v>
      </c>
      <c r="CN7" s="82">
        <f t="shared" ref="CN7:CW7" si="13">CM7</f>
        <v>2025</v>
      </c>
      <c r="CO7" s="82">
        <f t="shared" si="13"/>
        <v>2025</v>
      </c>
      <c r="CP7" s="82">
        <f t="shared" si="13"/>
        <v>2025</v>
      </c>
      <c r="CQ7" s="82">
        <f t="shared" si="13"/>
        <v>2025</v>
      </c>
      <c r="CR7" s="82">
        <f t="shared" si="13"/>
        <v>2025</v>
      </c>
      <c r="CS7" s="82">
        <f t="shared" si="13"/>
        <v>2025</v>
      </c>
      <c r="CT7" s="82">
        <f t="shared" si="13"/>
        <v>2025</v>
      </c>
      <c r="CU7" s="82">
        <f t="shared" si="13"/>
        <v>2025</v>
      </c>
      <c r="CV7" s="82">
        <f t="shared" si="13"/>
        <v>2025</v>
      </c>
      <c r="CW7" s="82">
        <f t="shared" si="13"/>
        <v>2025</v>
      </c>
    </row>
    <row r="8" spans="1:101" s="3" customFormat="1" ht="34" customHeight="1" collapsed="1" x14ac:dyDescent="0.2">
      <c r="A8" s="176"/>
      <c r="B8" s="176"/>
      <c r="C8" s="176"/>
      <c r="D8" s="176"/>
      <c r="E8" s="176"/>
      <c r="F8" s="83" t="str">
        <f t="shared" ref="F8:Q8" si="14">F6&amp;" "&amp;F7</f>
        <v>Janv. 2018</v>
      </c>
      <c r="G8" s="83" t="str">
        <f t="shared" si="14"/>
        <v>Fév. 2018</v>
      </c>
      <c r="H8" s="83" t="str">
        <f t="shared" si="14"/>
        <v>Mars 2018</v>
      </c>
      <c r="I8" s="83" t="str">
        <f t="shared" si="14"/>
        <v>Avril 2018</v>
      </c>
      <c r="J8" s="83" t="str">
        <f t="shared" si="14"/>
        <v>Mai 2018</v>
      </c>
      <c r="K8" s="83" t="str">
        <f t="shared" si="14"/>
        <v>Juin 2018</v>
      </c>
      <c r="L8" s="83" t="str">
        <f t="shared" si="14"/>
        <v>Juil. 2018</v>
      </c>
      <c r="M8" s="83" t="str">
        <f t="shared" si="14"/>
        <v>Août 2018</v>
      </c>
      <c r="N8" s="83" t="str">
        <f t="shared" si="14"/>
        <v>Sept. 2018</v>
      </c>
      <c r="O8" s="83" t="str">
        <f t="shared" si="14"/>
        <v>Oct. 2018</v>
      </c>
      <c r="P8" s="83" t="str">
        <f t="shared" si="14"/>
        <v>Nov. 2018</v>
      </c>
      <c r="Q8" s="83" t="str">
        <f t="shared" si="14"/>
        <v>Déc. 2018</v>
      </c>
      <c r="R8" s="83" t="str">
        <f t="shared" ref="R8:CC8" si="15">R6&amp;" "&amp;R7</f>
        <v>Janv. 2019</v>
      </c>
      <c r="S8" s="83" t="str">
        <f t="shared" si="15"/>
        <v>Fév. 2019</v>
      </c>
      <c r="T8" s="83" t="str">
        <f t="shared" si="15"/>
        <v>Mars 2019</v>
      </c>
      <c r="U8" s="83" t="str">
        <f t="shared" si="15"/>
        <v>Avril 2019</v>
      </c>
      <c r="V8" s="83" t="str">
        <f t="shared" si="15"/>
        <v>Mai 2019</v>
      </c>
      <c r="W8" s="83" t="str">
        <f t="shared" si="15"/>
        <v>Juin 2019</v>
      </c>
      <c r="X8" s="83" t="str">
        <f t="shared" si="15"/>
        <v>Juil. 2019</v>
      </c>
      <c r="Y8" s="83" t="str">
        <f t="shared" si="15"/>
        <v>Août 2019</v>
      </c>
      <c r="Z8" s="83" t="str">
        <f t="shared" si="15"/>
        <v>Sept. 2019</v>
      </c>
      <c r="AA8" s="83" t="str">
        <f t="shared" si="15"/>
        <v>Oct. 2019</v>
      </c>
      <c r="AB8" s="83" t="str">
        <f t="shared" si="15"/>
        <v>Nov. 2019</v>
      </c>
      <c r="AC8" s="83" t="str">
        <f t="shared" si="15"/>
        <v>Déc. 2019</v>
      </c>
      <c r="AD8" s="83" t="str">
        <f t="shared" si="15"/>
        <v>Janv. 2020</v>
      </c>
      <c r="AE8" s="83" t="str">
        <f t="shared" si="15"/>
        <v>Fév. 2020</v>
      </c>
      <c r="AF8" s="83" t="str">
        <f t="shared" si="15"/>
        <v>Mars 2020</v>
      </c>
      <c r="AG8" s="83" t="str">
        <f t="shared" si="15"/>
        <v>Avril 2020</v>
      </c>
      <c r="AH8" s="83" t="str">
        <f t="shared" si="15"/>
        <v>Mai 2020</v>
      </c>
      <c r="AI8" s="83" t="str">
        <f t="shared" si="15"/>
        <v>Juin 2020</v>
      </c>
      <c r="AJ8" s="83" t="str">
        <f t="shared" si="15"/>
        <v>Juil. 2020</v>
      </c>
      <c r="AK8" s="83" t="str">
        <f t="shared" si="15"/>
        <v>Août 2020</v>
      </c>
      <c r="AL8" s="83" t="str">
        <f t="shared" si="15"/>
        <v>Sept. 2020</v>
      </c>
      <c r="AM8" s="83" t="str">
        <f t="shared" si="15"/>
        <v>Oct. 2020</v>
      </c>
      <c r="AN8" s="83" t="str">
        <f t="shared" si="15"/>
        <v>Nov. 2020</v>
      </c>
      <c r="AO8" s="83" t="str">
        <f t="shared" si="15"/>
        <v>Déc. 2020</v>
      </c>
      <c r="AP8" s="83" t="str">
        <f t="shared" si="15"/>
        <v>Janv. 2021</v>
      </c>
      <c r="AQ8" s="83" t="str">
        <f t="shared" si="15"/>
        <v>Fév. 2021</v>
      </c>
      <c r="AR8" s="83" t="str">
        <f t="shared" si="15"/>
        <v>Mars 2021</v>
      </c>
      <c r="AS8" s="83" t="str">
        <f t="shared" si="15"/>
        <v>Avril 2021</v>
      </c>
      <c r="AT8" s="83" t="str">
        <f t="shared" si="15"/>
        <v>Mai 2021</v>
      </c>
      <c r="AU8" s="83" t="str">
        <f t="shared" si="15"/>
        <v>Juin 2021</v>
      </c>
      <c r="AV8" s="83" t="str">
        <f t="shared" si="15"/>
        <v>Juil. 2021</v>
      </c>
      <c r="AW8" s="83" t="str">
        <f t="shared" si="15"/>
        <v>Août 2021</v>
      </c>
      <c r="AX8" s="83" t="str">
        <f t="shared" si="15"/>
        <v>Sept. 2021</v>
      </c>
      <c r="AY8" s="83" t="str">
        <f t="shared" si="15"/>
        <v>Oct. 2021</v>
      </c>
      <c r="AZ8" s="83" t="str">
        <f t="shared" si="15"/>
        <v>Nov. 2021</v>
      </c>
      <c r="BA8" s="83" t="str">
        <f t="shared" si="15"/>
        <v>Déc. 2021</v>
      </c>
      <c r="BB8" s="83" t="str">
        <f t="shared" si="15"/>
        <v>Janv. 2022</v>
      </c>
      <c r="BC8" s="83" t="str">
        <f t="shared" si="15"/>
        <v>Fév. 2022</v>
      </c>
      <c r="BD8" s="83" t="str">
        <f t="shared" si="15"/>
        <v>Mars 2022</v>
      </c>
      <c r="BE8" s="83" t="str">
        <f t="shared" si="15"/>
        <v>Avril 2022</v>
      </c>
      <c r="BF8" s="83" t="str">
        <f t="shared" si="15"/>
        <v>Mai 2022</v>
      </c>
      <c r="BG8" s="83" t="str">
        <f t="shared" si="15"/>
        <v>Juin 2022</v>
      </c>
      <c r="BH8" s="83" t="str">
        <f t="shared" si="15"/>
        <v>Juil. 2022</v>
      </c>
      <c r="BI8" s="83" t="str">
        <f t="shared" si="15"/>
        <v>Août 2022</v>
      </c>
      <c r="BJ8" s="83" t="str">
        <f t="shared" si="15"/>
        <v>Sept. 2022</v>
      </c>
      <c r="BK8" s="83" t="str">
        <f t="shared" si="15"/>
        <v>Oct. 2022</v>
      </c>
      <c r="BL8" s="83" t="str">
        <f t="shared" si="15"/>
        <v>Nov. 2022</v>
      </c>
      <c r="BM8" s="83" t="str">
        <f t="shared" si="15"/>
        <v>Déc. 2022</v>
      </c>
      <c r="BN8" s="83" t="str">
        <f t="shared" si="15"/>
        <v>Janv. 2023</v>
      </c>
      <c r="BO8" s="83" t="str">
        <f t="shared" si="15"/>
        <v>Fév. 2023</v>
      </c>
      <c r="BP8" s="83" t="str">
        <f t="shared" si="15"/>
        <v>Mars 2023</v>
      </c>
      <c r="BQ8" s="83" t="str">
        <f t="shared" si="15"/>
        <v>Avril 2023</v>
      </c>
      <c r="BR8" s="83" t="str">
        <f t="shared" si="15"/>
        <v>Mai 2023</v>
      </c>
      <c r="BS8" s="83" t="str">
        <f t="shared" si="15"/>
        <v>Juin 2023</v>
      </c>
      <c r="BT8" s="83" t="str">
        <f t="shared" si="15"/>
        <v>Juil. 2023</v>
      </c>
      <c r="BU8" s="83" t="str">
        <f t="shared" si="15"/>
        <v>Août 2023</v>
      </c>
      <c r="BV8" s="83" t="str">
        <f t="shared" si="15"/>
        <v>Sept. 2023</v>
      </c>
      <c r="BW8" s="83" t="str">
        <f t="shared" si="15"/>
        <v>Oct. 2023</v>
      </c>
      <c r="BX8" s="83" t="str">
        <f t="shared" si="15"/>
        <v>Nov. 2023</v>
      </c>
      <c r="BY8" s="83" t="str">
        <f t="shared" si="15"/>
        <v>Déc. 2023</v>
      </c>
      <c r="BZ8" s="83" t="str">
        <f t="shared" si="15"/>
        <v>Janv. 2024</v>
      </c>
      <c r="CA8" s="83" t="str">
        <f t="shared" si="15"/>
        <v>Fév. 2024</v>
      </c>
      <c r="CB8" s="83" t="str">
        <f t="shared" si="15"/>
        <v>Mars 2024</v>
      </c>
      <c r="CC8" s="83" t="str">
        <f t="shared" si="15"/>
        <v>Avril 2024</v>
      </c>
      <c r="CD8" s="83" t="str">
        <f t="shared" ref="CD8:CW8" si="16">CD6&amp;" "&amp;CD7</f>
        <v>Mai 2024</v>
      </c>
      <c r="CE8" s="83" t="str">
        <f t="shared" si="16"/>
        <v>Juin 2024</v>
      </c>
      <c r="CF8" s="83" t="str">
        <f t="shared" si="16"/>
        <v>Juil. 2024</v>
      </c>
      <c r="CG8" s="83" t="str">
        <f t="shared" si="16"/>
        <v>Août 2024</v>
      </c>
      <c r="CH8" s="83" t="str">
        <f t="shared" si="16"/>
        <v>Sept. 2024</v>
      </c>
      <c r="CI8" s="83" t="str">
        <f t="shared" si="16"/>
        <v>Oct. 2024</v>
      </c>
      <c r="CJ8" s="83" t="str">
        <f t="shared" si="16"/>
        <v>Nov. 2024</v>
      </c>
      <c r="CK8" s="83" t="str">
        <f t="shared" si="16"/>
        <v>Déc. 2024</v>
      </c>
      <c r="CL8" s="83" t="str">
        <f t="shared" si="16"/>
        <v>Janv. 2025</v>
      </c>
      <c r="CM8" s="83" t="str">
        <f t="shared" si="16"/>
        <v>Fév. 2025</v>
      </c>
      <c r="CN8" s="83" t="str">
        <f t="shared" si="16"/>
        <v>Mars 2025</v>
      </c>
      <c r="CO8" s="83" t="str">
        <f t="shared" si="16"/>
        <v>Avril 2025</v>
      </c>
      <c r="CP8" s="83" t="str">
        <f t="shared" si="16"/>
        <v>Mai 2025</v>
      </c>
      <c r="CQ8" s="83" t="str">
        <f t="shared" si="16"/>
        <v>Juin 2025</v>
      </c>
      <c r="CR8" s="83" t="str">
        <f t="shared" si="16"/>
        <v>Juil. 2025</v>
      </c>
      <c r="CS8" s="83" t="str">
        <f t="shared" si="16"/>
        <v>Août 2025</v>
      </c>
      <c r="CT8" s="83" t="str">
        <f t="shared" si="16"/>
        <v>Sept. 2025</v>
      </c>
      <c r="CU8" s="83" t="str">
        <f t="shared" si="16"/>
        <v>Oct. 2025</v>
      </c>
      <c r="CV8" s="83" t="str">
        <f t="shared" si="16"/>
        <v>Nov. 2025</v>
      </c>
      <c r="CW8" s="83" t="str">
        <f t="shared" si="16"/>
        <v>Déc. 2025</v>
      </c>
    </row>
    <row r="9" spans="1:101" s="3" customFormat="1" ht="21" x14ac:dyDescent="0.25">
      <c r="A9" s="145" t="str">
        <f>IF(D9="","",D9)</f>
        <v>ANom Convention Collective 15</v>
      </c>
      <c r="B9" s="79" t="s">
        <v>34</v>
      </c>
      <c r="C9" s="79" t="s">
        <v>68</v>
      </c>
      <c r="D9" s="80" t="str">
        <f>"A"&amp;$D$1</f>
        <v>ANom Convention Collective 15</v>
      </c>
      <c r="E9" s="86" t="s">
        <v>47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104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104"/>
      <c r="BI9" s="88"/>
      <c r="BJ9" s="104"/>
      <c r="BK9" s="88"/>
      <c r="BL9" s="88"/>
      <c r="BM9" s="88"/>
      <c r="BN9" s="104"/>
      <c r="BO9" s="88"/>
      <c r="BP9" s="88"/>
      <c r="BQ9" s="88"/>
      <c r="BR9" s="104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</row>
    <row r="10" spans="1:101" s="3" customFormat="1" ht="21" x14ac:dyDescent="0.25">
      <c r="A10" s="145" t="str">
        <f t="shared" ref="A10:A73" si="17">IF(D10="","",D10)</f>
        <v>BNom Convention Collective 15</v>
      </c>
      <c r="B10" s="79" t="s">
        <v>75</v>
      </c>
      <c r="C10" s="79" t="s">
        <v>77</v>
      </c>
      <c r="D10" s="80" t="str">
        <f>"B"&amp;$D$1</f>
        <v>BNom Convention Collective 15</v>
      </c>
      <c r="E10" s="86" t="s">
        <v>47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04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104"/>
      <c r="BI10" s="88"/>
      <c r="BJ10" s="104"/>
      <c r="BK10" s="88"/>
      <c r="BL10" s="88"/>
      <c r="BM10" s="88"/>
      <c r="BN10" s="104"/>
      <c r="BO10" s="88"/>
      <c r="BP10" s="88"/>
      <c r="BQ10" s="88"/>
      <c r="BR10" s="104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</row>
    <row r="11" spans="1:101" s="3" customFormat="1" ht="21" x14ac:dyDescent="0.25">
      <c r="A11" s="145" t="str">
        <f t="shared" si="17"/>
        <v>CNom Convention Collective 15</v>
      </c>
      <c r="B11" s="79" t="s">
        <v>73</v>
      </c>
      <c r="C11" s="79" t="s">
        <v>78</v>
      </c>
      <c r="D11" s="80" t="str">
        <f>"C"&amp;$D$1</f>
        <v>CNom Convention Collective 15</v>
      </c>
      <c r="E11" s="86" t="s">
        <v>47</v>
      </c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104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104"/>
      <c r="BI11" s="88"/>
      <c r="BJ11" s="104"/>
      <c r="BK11" s="88"/>
      <c r="BL11" s="88"/>
      <c r="BM11" s="88"/>
      <c r="BN11" s="104"/>
      <c r="BO11" s="88"/>
      <c r="BP11" s="88"/>
      <c r="BQ11" s="88"/>
      <c r="BR11" s="104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</row>
    <row r="12" spans="1:101" s="3" customFormat="1" ht="21" x14ac:dyDescent="0.25">
      <c r="A12" s="145" t="str">
        <f t="shared" si="17"/>
        <v>DNom Convention Collective 15</v>
      </c>
      <c r="B12" s="79" t="s">
        <v>76</v>
      </c>
      <c r="C12" s="79" t="s">
        <v>79</v>
      </c>
      <c r="D12" s="80" t="str">
        <f>"D"&amp;$D$1</f>
        <v>DNom Convention Collective 15</v>
      </c>
      <c r="E12" s="86" t="s">
        <v>47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104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104"/>
      <c r="BI12" s="88"/>
      <c r="BJ12" s="104"/>
      <c r="BK12" s="88"/>
      <c r="BL12" s="88"/>
      <c r="BM12" s="88"/>
      <c r="BN12" s="104"/>
      <c r="BO12" s="88"/>
      <c r="BP12" s="88"/>
      <c r="BQ12" s="88"/>
      <c r="BR12" s="104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</row>
    <row r="13" spans="1:101" s="3" customFormat="1" ht="10.5" x14ac:dyDescent="0.25">
      <c r="A13" s="145" t="str">
        <f t="shared" si="17"/>
        <v/>
      </c>
      <c r="B13" s="79"/>
      <c r="C13" s="79"/>
      <c r="D13" s="80"/>
      <c r="E13" s="86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104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104"/>
      <c r="BI13" s="88"/>
      <c r="BJ13" s="104"/>
      <c r="BK13" s="88"/>
      <c r="BL13" s="88"/>
      <c r="BM13" s="88"/>
      <c r="BN13" s="104"/>
      <c r="BO13" s="88"/>
      <c r="BP13" s="88"/>
      <c r="BQ13" s="88"/>
      <c r="BR13" s="104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</row>
    <row r="14" spans="1:101" s="3" customFormat="1" ht="10.5" x14ac:dyDescent="0.25">
      <c r="A14" s="145" t="str">
        <f t="shared" si="17"/>
        <v/>
      </c>
      <c r="B14" s="79"/>
      <c r="C14" s="79"/>
      <c r="D14" s="80"/>
      <c r="E14" s="86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104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104"/>
      <c r="BI14" s="88"/>
      <c r="BJ14" s="104"/>
      <c r="BK14" s="88"/>
      <c r="BL14" s="88"/>
      <c r="BM14" s="88"/>
      <c r="BN14" s="104"/>
      <c r="BO14" s="88"/>
      <c r="BP14" s="88"/>
      <c r="BQ14" s="88"/>
      <c r="BR14" s="104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</row>
    <row r="15" spans="1:101" s="3" customFormat="1" ht="10.5" x14ac:dyDescent="0.25">
      <c r="A15" s="145" t="str">
        <f t="shared" si="17"/>
        <v/>
      </c>
      <c r="B15" s="79"/>
      <c r="C15" s="79"/>
      <c r="D15" s="80"/>
      <c r="E15" s="86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104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104"/>
      <c r="BI15" s="88"/>
      <c r="BJ15" s="104"/>
      <c r="BK15" s="88"/>
      <c r="BL15" s="88"/>
      <c r="BM15" s="88"/>
      <c r="BN15" s="104"/>
      <c r="BO15" s="88"/>
      <c r="BP15" s="88"/>
      <c r="BQ15" s="88"/>
      <c r="BR15" s="104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</row>
    <row r="16" spans="1:101" s="3" customFormat="1" ht="10.5" x14ac:dyDescent="0.25">
      <c r="A16" s="145" t="str">
        <f t="shared" si="17"/>
        <v/>
      </c>
      <c r="B16" s="79"/>
      <c r="C16" s="79"/>
      <c r="D16" s="80"/>
      <c r="E16" s="86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104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104"/>
      <c r="BI16" s="88"/>
      <c r="BJ16" s="104"/>
      <c r="BK16" s="88"/>
      <c r="BL16" s="88"/>
      <c r="BM16" s="88"/>
      <c r="BN16" s="104"/>
      <c r="BO16" s="88"/>
      <c r="BP16" s="88"/>
      <c r="BQ16" s="88"/>
      <c r="BR16" s="104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</row>
    <row r="17" spans="1:101" s="3" customFormat="1" ht="10.5" x14ac:dyDescent="0.25">
      <c r="A17" s="145" t="str">
        <f t="shared" si="17"/>
        <v/>
      </c>
      <c r="B17" s="79"/>
      <c r="C17" s="79"/>
      <c r="D17" s="80"/>
      <c r="E17" s="86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104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104"/>
      <c r="BI17" s="88"/>
      <c r="BJ17" s="104"/>
      <c r="BK17" s="88"/>
      <c r="BL17" s="88"/>
      <c r="BM17" s="88"/>
      <c r="BN17" s="104"/>
      <c r="BO17" s="88"/>
      <c r="BP17" s="88"/>
      <c r="BQ17" s="88"/>
      <c r="BR17" s="104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</row>
    <row r="18" spans="1:101" s="3" customFormat="1" ht="10.5" x14ac:dyDescent="0.25">
      <c r="A18" s="145" t="str">
        <f t="shared" si="17"/>
        <v/>
      </c>
      <c r="B18" s="79"/>
      <c r="C18" s="79"/>
      <c r="D18" s="80"/>
      <c r="E18" s="86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104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104"/>
      <c r="BI18" s="88"/>
      <c r="BJ18" s="104"/>
      <c r="BK18" s="88"/>
      <c r="BL18" s="88"/>
      <c r="BM18" s="88"/>
      <c r="BN18" s="104"/>
      <c r="BO18" s="88"/>
      <c r="BP18" s="88"/>
      <c r="BQ18" s="88"/>
      <c r="BR18" s="104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</row>
    <row r="19" spans="1:101" s="3" customFormat="1" ht="10.5" x14ac:dyDescent="0.25">
      <c r="A19" s="145" t="str">
        <f t="shared" si="17"/>
        <v/>
      </c>
      <c r="B19" s="79"/>
      <c r="C19" s="79"/>
      <c r="D19" s="80"/>
      <c r="E19" s="86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104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104"/>
      <c r="BI19" s="88"/>
      <c r="BJ19" s="104"/>
      <c r="BK19" s="88"/>
      <c r="BL19" s="88"/>
      <c r="BM19" s="88"/>
      <c r="BN19" s="104"/>
      <c r="BO19" s="88"/>
      <c r="BP19" s="88"/>
      <c r="BQ19" s="88"/>
      <c r="BR19" s="104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</row>
    <row r="20" spans="1:101" s="3" customFormat="1" ht="10.5" x14ac:dyDescent="0.25">
      <c r="A20" s="145" t="str">
        <f t="shared" si="17"/>
        <v/>
      </c>
      <c r="B20" s="79"/>
      <c r="C20" s="79"/>
      <c r="D20" s="80"/>
      <c r="E20" s="86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104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104"/>
      <c r="BI20" s="88"/>
      <c r="BJ20" s="104"/>
      <c r="BK20" s="88"/>
      <c r="BL20" s="88"/>
      <c r="BM20" s="88"/>
      <c r="BN20" s="104"/>
      <c r="BO20" s="88"/>
      <c r="BP20" s="88"/>
      <c r="BQ20" s="88"/>
      <c r="BR20" s="104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</row>
    <row r="21" spans="1:101" s="3" customFormat="1" ht="10.5" x14ac:dyDescent="0.25">
      <c r="A21" s="145" t="str">
        <f t="shared" si="17"/>
        <v/>
      </c>
      <c r="B21" s="79"/>
      <c r="C21" s="79"/>
      <c r="D21" s="80"/>
      <c r="E21" s="86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104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104"/>
      <c r="BI21" s="88"/>
      <c r="BJ21" s="104"/>
      <c r="BK21" s="88"/>
      <c r="BL21" s="88"/>
      <c r="BM21" s="88"/>
      <c r="BN21" s="104"/>
      <c r="BO21" s="88"/>
      <c r="BP21" s="88"/>
      <c r="BQ21" s="88"/>
      <c r="BR21" s="104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</row>
    <row r="22" spans="1:101" s="3" customFormat="1" ht="10.5" x14ac:dyDescent="0.25">
      <c r="A22" s="145" t="str">
        <f t="shared" si="17"/>
        <v/>
      </c>
      <c r="B22" s="79"/>
      <c r="C22" s="79"/>
      <c r="D22" s="80"/>
      <c r="E22" s="86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104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104"/>
      <c r="BI22" s="88"/>
      <c r="BJ22" s="104"/>
      <c r="BK22" s="88"/>
      <c r="BL22" s="88"/>
      <c r="BM22" s="88"/>
      <c r="BN22" s="104"/>
      <c r="BO22" s="88"/>
      <c r="BP22" s="88"/>
      <c r="BQ22" s="88"/>
      <c r="BR22" s="104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</row>
    <row r="23" spans="1:101" s="3" customFormat="1" ht="10.5" x14ac:dyDescent="0.25">
      <c r="A23" s="145" t="str">
        <f t="shared" si="17"/>
        <v/>
      </c>
      <c r="B23" s="79"/>
      <c r="C23" s="79"/>
      <c r="D23" s="80"/>
      <c r="E23" s="86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104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104"/>
      <c r="BI23" s="88"/>
      <c r="BJ23" s="104"/>
      <c r="BK23" s="88"/>
      <c r="BL23" s="88"/>
      <c r="BM23" s="88"/>
      <c r="BN23" s="104"/>
      <c r="BO23" s="88"/>
      <c r="BP23" s="88"/>
      <c r="BQ23" s="88"/>
      <c r="BR23" s="104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</row>
    <row r="24" spans="1:101" s="3" customFormat="1" ht="10.5" x14ac:dyDescent="0.25">
      <c r="A24" s="145" t="str">
        <f t="shared" si="17"/>
        <v/>
      </c>
      <c r="B24" s="79"/>
      <c r="C24" s="79"/>
      <c r="D24" s="80"/>
      <c r="E24" s="86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104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104"/>
      <c r="BI24" s="88"/>
      <c r="BJ24" s="104"/>
      <c r="BK24" s="88"/>
      <c r="BL24" s="88"/>
      <c r="BM24" s="88"/>
      <c r="BN24" s="104"/>
      <c r="BO24" s="88"/>
      <c r="BP24" s="88"/>
      <c r="BQ24" s="88"/>
      <c r="BR24" s="104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</row>
    <row r="25" spans="1:101" s="3" customFormat="1" ht="10.5" x14ac:dyDescent="0.25">
      <c r="A25" s="145" t="str">
        <f t="shared" si="17"/>
        <v/>
      </c>
      <c r="B25" s="79"/>
      <c r="C25" s="79"/>
      <c r="D25" s="80"/>
      <c r="E25" s="86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104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104"/>
      <c r="BI25" s="88"/>
      <c r="BJ25" s="104"/>
      <c r="BK25" s="88"/>
      <c r="BL25" s="88"/>
      <c r="BM25" s="88"/>
      <c r="BN25" s="104"/>
      <c r="BO25" s="88"/>
      <c r="BP25" s="88"/>
      <c r="BQ25" s="88"/>
      <c r="BR25" s="104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</row>
    <row r="26" spans="1:101" s="3" customFormat="1" ht="10.5" x14ac:dyDescent="0.25">
      <c r="A26" s="145" t="str">
        <f t="shared" si="17"/>
        <v/>
      </c>
      <c r="B26" s="79"/>
      <c r="C26" s="79"/>
      <c r="D26" s="80"/>
      <c r="E26" s="86"/>
      <c r="F26" s="88"/>
      <c r="G26" s="88"/>
      <c r="H26" s="89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9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9"/>
      <c r="BI26" s="88"/>
      <c r="BJ26" s="88"/>
      <c r="BK26" s="88"/>
      <c r="BL26" s="88"/>
      <c r="BM26" s="88"/>
      <c r="BN26" s="89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</row>
    <row r="27" spans="1:101" s="3" customFormat="1" ht="10.5" x14ac:dyDescent="0.25">
      <c r="A27" s="145" t="str">
        <f t="shared" si="17"/>
        <v/>
      </c>
      <c r="B27" s="79"/>
      <c r="C27" s="79"/>
      <c r="D27" s="80"/>
      <c r="E27" s="86"/>
      <c r="F27" s="88"/>
      <c r="G27" s="88"/>
      <c r="H27" s="89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9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9"/>
      <c r="BI27" s="88"/>
      <c r="BJ27" s="88"/>
      <c r="BK27" s="88"/>
      <c r="BL27" s="88"/>
      <c r="BM27" s="88"/>
      <c r="BN27" s="89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</row>
    <row r="28" spans="1:101" s="3" customFormat="1" ht="10.5" x14ac:dyDescent="0.25">
      <c r="A28" s="145" t="str">
        <f t="shared" si="17"/>
        <v/>
      </c>
      <c r="B28" s="79"/>
      <c r="C28" s="79"/>
      <c r="D28" s="80"/>
      <c r="E28" s="86"/>
      <c r="F28" s="88"/>
      <c r="G28" s="88"/>
      <c r="H28" s="89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9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9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9"/>
      <c r="BI28" s="88"/>
      <c r="BJ28" s="88"/>
      <c r="BK28" s="88"/>
      <c r="BL28" s="88"/>
      <c r="BM28" s="88"/>
      <c r="BN28" s="89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</row>
    <row r="29" spans="1:101" s="3" customFormat="1" ht="10.5" x14ac:dyDescent="0.25">
      <c r="A29" s="145" t="str">
        <f t="shared" si="17"/>
        <v/>
      </c>
      <c r="B29" s="79"/>
      <c r="C29" s="79"/>
      <c r="D29" s="80"/>
      <c r="E29" s="86"/>
      <c r="F29" s="88"/>
      <c r="G29" s="88"/>
      <c r="H29" s="89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9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9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9"/>
      <c r="BI29" s="88"/>
      <c r="BJ29" s="88"/>
      <c r="BK29" s="88"/>
      <c r="BL29" s="88"/>
      <c r="BM29" s="88"/>
      <c r="BN29" s="89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</row>
    <row r="30" spans="1:101" s="3" customFormat="1" ht="10.5" x14ac:dyDescent="0.25">
      <c r="A30" s="145" t="str">
        <f t="shared" si="17"/>
        <v/>
      </c>
      <c r="B30" s="79"/>
      <c r="C30" s="79"/>
      <c r="D30" s="80"/>
      <c r="E30" s="86"/>
      <c r="F30" s="88"/>
      <c r="G30" s="88"/>
      <c r="H30" s="89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9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9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9"/>
      <c r="BI30" s="88"/>
      <c r="BJ30" s="88"/>
      <c r="BK30" s="88"/>
      <c r="BL30" s="88"/>
      <c r="BM30" s="88"/>
      <c r="BN30" s="89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</row>
    <row r="31" spans="1:101" s="3" customFormat="1" ht="10.5" x14ac:dyDescent="0.25">
      <c r="A31" s="145" t="str">
        <f t="shared" si="17"/>
        <v/>
      </c>
      <c r="B31" s="79"/>
      <c r="C31" s="79"/>
      <c r="D31" s="80"/>
      <c r="E31" s="86"/>
      <c r="F31" s="88"/>
      <c r="G31" s="88"/>
      <c r="H31" s="89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9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9"/>
      <c r="BI31" s="88"/>
      <c r="BJ31" s="88"/>
      <c r="BK31" s="88"/>
      <c r="BL31" s="88"/>
      <c r="BM31" s="88"/>
      <c r="BN31" s="89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</row>
    <row r="32" spans="1:101" s="3" customFormat="1" ht="10.5" x14ac:dyDescent="0.25">
      <c r="A32" s="145" t="str">
        <f t="shared" si="17"/>
        <v/>
      </c>
      <c r="B32" s="79"/>
      <c r="C32" s="79"/>
      <c r="D32" s="80"/>
      <c r="E32" s="86"/>
      <c r="F32" s="88"/>
      <c r="G32" s="88"/>
      <c r="H32" s="89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9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9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9"/>
      <c r="BI32" s="88"/>
      <c r="BJ32" s="88"/>
      <c r="BK32" s="88"/>
      <c r="BL32" s="88"/>
      <c r="BM32" s="88"/>
      <c r="BN32" s="89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</row>
    <row r="33" spans="1:101" s="3" customFormat="1" ht="10.5" x14ac:dyDescent="0.25">
      <c r="A33" s="145" t="str">
        <f t="shared" si="17"/>
        <v/>
      </c>
      <c r="B33" s="79"/>
      <c r="C33" s="79"/>
      <c r="D33" s="80"/>
      <c r="E33" s="86"/>
      <c r="F33" s="88"/>
      <c r="G33" s="88"/>
      <c r="H33" s="89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9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9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9"/>
      <c r="BI33" s="88"/>
      <c r="BJ33" s="88"/>
      <c r="BK33" s="88"/>
      <c r="BL33" s="88"/>
      <c r="BM33" s="88"/>
      <c r="BN33" s="89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</row>
    <row r="34" spans="1:101" s="3" customFormat="1" ht="10.5" x14ac:dyDescent="0.25">
      <c r="A34" s="145" t="str">
        <f t="shared" si="17"/>
        <v/>
      </c>
      <c r="B34" s="79"/>
      <c r="C34" s="79"/>
      <c r="D34" s="80"/>
      <c r="E34" s="86"/>
      <c r="F34" s="88"/>
      <c r="G34" s="88"/>
      <c r="H34" s="89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9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9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9"/>
      <c r="BI34" s="88"/>
      <c r="BJ34" s="88"/>
      <c r="BK34" s="88"/>
      <c r="BL34" s="88"/>
      <c r="BM34" s="88"/>
      <c r="BN34" s="89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</row>
    <row r="35" spans="1:101" s="3" customFormat="1" ht="10.5" x14ac:dyDescent="0.25">
      <c r="A35" s="145" t="str">
        <f t="shared" si="17"/>
        <v/>
      </c>
      <c r="B35" s="79"/>
      <c r="C35" s="79"/>
      <c r="D35" s="80"/>
      <c r="E35" s="86"/>
      <c r="F35" s="88"/>
      <c r="G35" s="88"/>
      <c r="H35" s="89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9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9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9"/>
      <c r="BI35" s="88"/>
      <c r="BJ35" s="88"/>
      <c r="BK35" s="88"/>
      <c r="BL35" s="88"/>
      <c r="BM35" s="88"/>
      <c r="BN35" s="89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</row>
    <row r="36" spans="1:101" s="3" customFormat="1" ht="10.5" x14ac:dyDescent="0.25">
      <c r="A36" s="145" t="str">
        <f t="shared" si="17"/>
        <v/>
      </c>
      <c r="B36" s="79"/>
      <c r="C36" s="79"/>
      <c r="D36" s="80"/>
      <c r="E36" s="86"/>
      <c r="F36" s="88"/>
      <c r="G36" s="88"/>
      <c r="H36" s="89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9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9"/>
      <c r="BI36" s="88"/>
      <c r="BJ36" s="88"/>
      <c r="BK36" s="88"/>
      <c r="BL36" s="88"/>
      <c r="BM36" s="88"/>
      <c r="BN36" s="89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</row>
    <row r="37" spans="1:101" s="3" customFormat="1" ht="10.5" x14ac:dyDescent="0.25">
      <c r="A37" s="145" t="str">
        <f t="shared" si="17"/>
        <v/>
      </c>
      <c r="B37" s="79"/>
      <c r="C37" s="79"/>
      <c r="D37" s="80"/>
      <c r="E37" s="86"/>
      <c r="F37" s="88"/>
      <c r="G37" s="88"/>
      <c r="H37" s="89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9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9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9"/>
      <c r="BI37" s="88"/>
      <c r="BJ37" s="88"/>
      <c r="BK37" s="88"/>
      <c r="BL37" s="88"/>
      <c r="BM37" s="88"/>
      <c r="BN37" s="89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</row>
    <row r="38" spans="1:101" s="3" customFormat="1" ht="10.5" x14ac:dyDescent="0.25">
      <c r="A38" s="145" t="str">
        <f t="shared" si="17"/>
        <v/>
      </c>
      <c r="B38" s="79"/>
      <c r="C38" s="79"/>
      <c r="D38" s="80"/>
      <c r="E38" s="86"/>
      <c r="F38" s="88"/>
      <c r="G38" s="88"/>
      <c r="H38" s="89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9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9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9"/>
      <c r="BI38" s="88"/>
      <c r="BJ38" s="88"/>
      <c r="BK38" s="88"/>
      <c r="BL38" s="88"/>
      <c r="BM38" s="88"/>
      <c r="BN38" s="89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</row>
    <row r="39" spans="1:101" s="3" customFormat="1" ht="10.5" x14ac:dyDescent="0.25">
      <c r="A39" s="145" t="str">
        <f t="shared" si="17"/>
        <v/>
      </c>
      <c r="B39" s="79"/>
      <c r="C39" s="79"/>
      <c r="D39" s="80"/>
      <c r="E39" s="86"/>
      <c r="F39" s="88"/>
      <c r="G39" s="88"/>
      <c r="H39" s="89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9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9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9"/>
      <c r="BI39" s="88"/>
      <c r="BJ39" s="88"/>
      <c r="BK39" s="88"/>
      <c r="BL39" s="88"/>
      <c r="BM39" s="88"/>
      <c r="BN39" s="89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</row>
    <row r="40" spans="1:101" s="3" customFormat="1" ht="10.5" x14ac:dyDescent="0.25">
      <c r="A40" s="145" t="str">
        <f t="shared" si="17"/>
        <v/>
      </c>
      <c r="B40" s="79"/>
      <c r="C40" s="79"/>
      <c r="D40" s="80"/>
      <c r="E40" s="86"/>
      <c r="F40" s="88"/>
      <c r="G40" s="88"/>
      <c r="H40" s="89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9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9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9"/>
      <c r="BI40" s="88"/>
      <c r="BJ40" s="88"/>
      <c r="BK40" s="88"/>
      <c r="BL40" s="88"/>
      <c r="BM40" s="88"/>
      <c r="BN40" s="89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</row>
    <row r="41" spans="1:101" s="3" customFormat="1" ht="10.5" x14ac:dyDescent="0.25">
      <c r="A41" s="145" t="str">
        <f t="shared" si="17"/>
        <v/>
      </c>
      <c r="B41" s="79"/>
      <c r="C41" s="79"/>
      <c r="D41" s="80"/>
      <c r="E41" s="86"/>
      <c r="F41" s="88"/>
      <c r="G41" s="88"/>
      <c r="H41" s="89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9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9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9"/>
      <c r="BI41" s="88"/>
      <c r="BJ41" s="88"/>
      <c r="BK41" s="88"/>
      <c r="BL41" s="88"/>
      <c r="BM41" s="88"/>
      <c r="BN41" s="89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</row>
    <row r="42" spans="1:101" s="3" customFormat="1" ht="10.5" x14ac:dyDescent="0.25">
      <c r="A42" s="145" t="str">
        <f t="shared" si="17"/>
        <v/>
      </c>
      <c r="B42" s="79"/>
      <c r="C42" s="79"/>
      <c r="D42" s="80"/>
      <c r="E42" s="86"/>
      <c r="F42" s="88"/>
      <c r="G42" s="88"/>
      <c r="H42" s="89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9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9"/>
      <c r="BI42" s="88"/>
      <c r="BJ42" s="88"/>
      <c r="BK42" s="88"/>
      <c r="BL42" s="88"/>
      <c r="BM42" s="88"/>
      <c r="BN42" s="89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</row>
    <row r="43" spans="1:101" s="3" customFormat="1" ht="10.5" x14ac:dyDescent="0.25">
      <c r="A43" s="145" t="str">
        <f t="shared" si="17"/>
        <v/>
      </c>
      <c r="B43" s="79"/>
      <c r="C43" s="79"/>
      <c r="D43" s="80"/>
      <c r="E43" s="86"/>
      <c r="F43" s="88"/>
      <c r="G43" s="88"/>
      <c r="H43" s="89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9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9"/>
      <c r="BI43" s="88"/>
      <c r="BJ43" s="88"/>
      <c r="BK43" s="88"/>
      <c r="BL43" s="88"/>
      <c r="BM43" s="88"/>
      <c r="BN43" s="89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</row>
    <row r="44" spans="1:101" s="3" customFormat="1" ht="10.5" x14ac:dyDescent="0.25">
      <c r="A44" s="145" t="str">
        <f t="shared" si="17"/>
        <v/>
      </c>
      <c r="B44" s="79"/>
      <c r="C44" s="79"/>
      <c r="D44" s="80"/>
      <c r="E44" s="86"/>
      <c r="F44" s="88"/>
      <c r="G44" s="88"/>
      <c r="H44" s="89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9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9"/>
      <c r="BI44" s="88"/>
      <c r="BJ44" s="88"/>
      <c r="BK44" s="88"/>
      <c r="BL44" s="88"/>
      <c r="BM44" s="88"/>
      <c r="BN44" s="89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</row>
    <row r="45" spans="1:101" s="3" customFormat="1" ht="10.5" x14ac:dyDescent="0.25">
      <c r="A45" s="145" t="str">
        <f t="shared" si="17"/>
        <v/>
      </c>
      <c r="B45" s="79"/>
      <c r="C45" s="79"/>
      <c r="D45" s="80"/>
      <c r="E45" s="86"/>
      <c r="F45" s="88"/>
      <c r="G45" s="88"/>
      <c r="H45" s="89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9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9"/>
      <c r="BI45" s="88"/>
      <c r="BJ45" s="88"/>
      <c r="BK45" s="88"/>
      <c r="BL45" s="88"/>
      <c r="BM45" s="88"/>
      <c r="BN45" s="89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</row>
    <row r="46" spans="1:101" s="3" customFormat="1" ht="10.5" x14ac:dyDescent="0.25">
      <c r="A46" s="145" t="str">
        <f t="shared" si="17"/>
        <v/>
      </c>
      <c r="B46" s="79"/>
      <c r="C46" s="79"/>
      <c r="D46" s="80"/>
      <c r="E46" s="86"/>
      <c r="F46" s="88"/>
      <c r="G46" s="88"/>
      <c r="H46" s="89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9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9"/>
      <c r="BI46" s="88"/>
      <c r="BJ46" s="88"/>
      <c r="BK46" s="88"/>
      <c r="BL46" s="88"/>
      <c r="BM46" s="88"/>
      <c r="BN46" s="89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</row>
    <row r="47" spans="1:101" s="3" customFormat="1" ht="10.5" x14ac:dyDescent="0.25">
      <c r="A47" s="145" t="str">
        <f t="shared" si="17"/>
        <v/>
      </c>
      <c r="B47" s="79"/>
      <c r="C47" s="79"/>
      <c r="D47" s="80"/>
      <c r="E47" s="86"/>
      <c r="F47" s="88"/>
      <c r="G47" s="88"/>
      <c r="H47" s="89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9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9"/>
      <c r="BI47" s="88"/>
      <c r="BJ47" s="88"/>
      <c r="BK47" s="88"/>
      <c r="BL47" s="88"/>
      <c r="BM47" s="88"/>
      <c r="BN47" s="89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</row>
    <row r="48" spans="1:101" s="3" customFormat="1" ht="10.5" x14ac:dyDescent="0.25">
      <c r="A48" s="145" t="str">
        <f t="shared" si="17"/>
        <v/>
      </c>
      <c r="B48" s="79"/>
      <c r="C48" s="79"/>
      <c r="D48" s="80"/>
      <c r="E48" s="86"/>
      <c r="F48" s="88"/>
      <c r="G48" s="88"/>
      <c r="H48" s="89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9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9"/>
      <c r="BI48" s="88"/>
      <c r="BJ48" s="88"/>
      <c r="BK48" s="88"/>
      <c r="BL48" s="88"/>
      <c r="BM48" s="88"/>
      <c r="BN48" s="89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</row>
    <row r="49" spans="1:101" s="3" customFormat="1" ht="10.5" x14ac:dyDescent="0.25">
      <c r="A49" s="145" t="str">
        <f t="shared" si="17"/>
        <v/>
      </c>
      <c r="B49" s="79"/>
      <c r="C49" s="79"/>
      <c r="D49" s="80"/>
      <c r="E49" s="86"/>
      <c r="F49" s="88"/>
      <c r="G49" s="88"/>
      <c r="H49" s="89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9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9"/>
      <c r="BI49" s="88"/>
      <c r="BJ49" s="88"/>
      <c r="BK49" s="88"/>
      <c r="BL49" s="88"/>
      <c r="BM49" s="88"/>
      <c r="BN49" s="89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</row>
    <row r="50" spans="1:101" s="3" customFormat="1" ht="10.5" x14ac:dyDescent="0.25">
      <c r="A50" s="145" t="str">
        <f t="shared" si="17"/>
        <v/>
      </c>
      <c r="B50" s="79"/>
      <c r="C50" s="79"/>
      <c r="D50" s="80"/>
      <c r="E50" s="86"/>
      <c r="F50" s="88"/>
      <c r="G50" s="88"/>
      <c r="H50" s="89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9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9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9"/>
      <c r="BI50" s="88"/>
      <c r="BJ50" s="88"/>
      <c r="BK50" s="88"/>
      <c r="BL50" s="88"/>
      <c r="BM50" s="88"/>
      <c r="BN50" s="89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</row>
    <row r="51" spans="1:101" s="3" customFormat="1" ht="10.5" x14ac:dyDescent="0.25">
      <c r="A51" s="145" t="str">
        <f t="shared" si="17"/>
        <v/>
      </c>
      <c r="B51" s="79"/>
      <c r="C51" s="79"/>
      <c r="D51" s="80"/>
      <c r="E51" s="86"/>
      <c r="F51" s="88"/>
      <c r="G51" s="88"/>
      <c r="H51" s="89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9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9"/>
      <c r="BI51" s="88"/>
      <c r="BJ51" s="88"/>
      <c r="BK51" s="88"/>
      <c r="BL51" s="88"/>
      <c r="BM51" s="88"/>
      <c r="BN51" s="89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</row>
    <row r="52" spans="1:101" s="3" customFormat="1" ht="10.5" x14ac:dyDescent="0.25">
      <c r="A52" s="145" t="str">
        <f t="shared" si="17"/>
        <v/>
      </c>
      <c r="B52" s="79"/>
      <c r="C52" s="79"/>
      <c r="D52" s="80"/>
      <c r="E52" s="86"/>
      <c r="F52" s="88"/>
      <c r="G52" s="88"/>
      <c r="H52" s="89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9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9"/>
      <c r="BI52" s="88"/>
      <c r="BJ52" s="88"/>
      <c r="BK52" s="88"/>
      <c r="BL52" s="88"/>
      <c r="BM52" s="88"/>
      <c r="BN52" s="89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</row>
    <row r="53" spans="1:101" s="3" customFormat="1" ht="10.5" x14ac:dyDescent="0.25">
      <c r="A53" s="145" t="str">
        <f t="shared" si="17"/>
        <v/>
      </c>
      <c r="B53" s="79"/>
      <c r="C53" s="79"/>
      <c r="D53" s="80"/>
      <c r="E53" s="86"/>
      <c r="F53" s="88"/>
      <c r="G53" s="88"/>
      <c r="H53" s="89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9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9"/>
      <c r="BI53" s="88"/>
      <c r="BJ53" s="88"/>
      <c r="BK53" s="88"/>
      <c r="BL53" s="88"/>
      <c r="BM53" s="88"/>
      <c r="BN53" s="89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</row>
    <row r="54" spans="1:101" s="3" customFormat="1" ht="10.5" x14ac:dyDescent="0.25">
      <c r="A54" s="145" t="str">
        <f t="shared" si="17"/>
        <v/>
      </c>
      <c r="B54" s="79"/>
      <c r="C54" s="79"/>
      <c r="D54" s="80"/>
      <c r="E54" s="86"/>
      <c r="F54" s="88"/>
      <c r="G54" s="88"/>
      <c r="H54" s="89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9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9"/>
      <c r="BI54" s="88"/>
      <c r="BJ54" s="88"/>
      <c r="BK54" s="88"/>
      <c r="BL54" s="88"/>
      <c r="BM54" s="88"/>
      <c r="BN54" s="89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</row>
    <row r="55" spans="1:101" s="3" customFormat="1" ht="10.5" x14ac:dyDescent="0.25">
      <c r="A55" s="145" t="str">
        <f t="shared" si="17"/>
        <v/>
      </c>
      <c r="B55" s="79"/>
      <c r="C55" s="79"/>
      <c r="D55" s="80"/>
      <c r="E55" s="86"/>
      <c r="F55" s="88"/>
      <c r="G55" s="88"/>
      <c r="H55" s="89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9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9"/>
      <c r="BI55" s="88"/>
      <c r="BJ55" s="88"/>
      <c r="BK55" s="88"/>
      <c r="BL55" s="88"/>
      <c r="BM55" s="88"/>
      <c r="BN55" s="89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</row>
    <row r="56" spans="1:101" s="3" customFormat="1" ht="10.5" x14ac:dyDescent="0.25">
      <c r="A56" s="145" t="str">
        <f t="shared" si="17"/>
        <v/>
      </c>
      <c r="B56" s="79"/>
      <c r="C56" s="79"/>
      <c r="D56" s="80"/>
      <c r="E56" s="86"/>
      <c r="F56" s="88"/>
      <c r="G56" s="88"/>
      <c r="H56" s="89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9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9"/>
      <c r="BI56" s="88"/>
      <c r="BJ56" s="88"/>
      <c r="BK56" s="88"/>
      <c r="BL56" s="88"/>
      <c r="BM56" s="88"/>
      <c r="BN56" s="89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</row>
    <row r="57" spans="1:101" s="3" customFormat="1" ht="10.5" x14ac:dyDescent="0.25">
      <c r="A57" s="145" t="str">
        <f t="shared" si="17"/>
        <v/>
      </c>
      <c r="B57" s="79"/>
      <c r="C57" s="79"/>
      <c r="D57" s="80"/>
      <c r="E57" s="86"/>
      <c r="F57" s="88"/>
      <c r="G57" s="88"/>
      <c r="H57" s="89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9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9"/>
      <c r="BI57" s="88"/>
      <c r="BJ57" s="88"/>
      <c r="BK57" s="88"/>
      <c r="BL57" s="88"/>
      <c r="BM57" s="88"/>
      <c r="BN57" s="89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</row>
    <row r="58" spans="1:101" s="3" customFormat="1" ht="10.5" x14ac:dyDescent="0.25">
      <c r="A58" s="145" t="str">
        <f t="shared" si="17"/>
        <v/>
      </c>
      <c r="B58" s="79"/>
      <c r="C58" s="79"/>
      <c r="D58" s="80"/>
      <c r="E58" s="86"/>
      <c r="F58" s="88"/>
      <c r="G58" s="88"/>
      <c r="H58" s="89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9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9"/>
      <c r="BI58" s="88"/>
      <c r="BJ58" s="88"/>
      <c r="BK58" s="88"/>
      <c r="BL58" s="88"/>
      <c r="BM58" s="88"/>
      <c r="BN58" s="89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</row>
    <row r="59" spans="1:101" s="3" customFormat="1" ht="10.5" x14ac:dyDescent="0.25">
      <c r="A59" s="145" t="str">
        <f t="shared" si="17"/>
        <v/>
      </c>
      <c r="B59" s="79"/>
      <c r="C59" s="79"/>
      <c r="D59" s="80"/>
      <c r="E59" s="86"/>
      <c r="F59" s="88"/>
      <c r="G59" s="88"/>
      <c r="H59" s="89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9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9"/>
      <c r="BI59" s="88"/>
      <c r="BJ59" s="88"/>
      <c r="BK59" s="88"/>
      <c r="BL59" s="88"/>
      <c r="BM59" s="88"/>
      <c r="BN59" s="89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</row>
    <row r="60" spans="1:101" s="3" customFormat="1" ht="10.5" x14ac:dyDescent="0.25">
      <c r="A60" s="145" t="str">
        <f t="shared" si="17"/>
        <v/>
      </c>
      <c r="B60" s="79"/>
      <c r="C60" s="79"/>
      <c r="D60" s="80"/>
      <c r="E60" s="86"/>
      <c r="F60" s="88"/>
      <c r="G60" s="88"/>
      <c r="H60" s="89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9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9"/>
      <c r="BI60" s="88"/>
      <c r="BJ60" s="88"/>
      <c r="BK60" s="88"/>
      <c r="BL60" s="88"/>
      <c r="BM60" s="88"/>
      <c r="BN60" s="89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</row>
    <row r="61" spans="1:101" s="3" customFormat="1" ht="10.5" x14ac:dyDescent="0.25">
      <c r="A61" s="145" t="str">
        <f t="shared" si="17"/>
        <v/>
      </c>
      <c r="B61" s="79"/>
      <c r="C61" s="79"/>
      <c r="D61" s="80"/>
      <c r="E61" s="86"/>
      <c r="F61" s="88"/>
      <c r="G61" s="88"/>
      <c r="H61" s="89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9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9"/>
      <c r="BI61" s="88"/>
      <c r="BJ61" s="88"/>
      <c r="BK61" s="88"/>
      <c r="BL61" s="88"/>
      <c r="BM61" s="88"/>
      <c r="BN61" s="89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</row>
    <row r="62" spans="1:101" s="3" customFormat="1" ht="10.5" x14ac:dyDescent="0.25">
      <c r="A62" s="145" t="str">
        <f t="shared" si="17"/>
        <v/>
      </c>
      <c r="B62" s="79"/>
      <c r="C62" s="79"/>
      <c r="D62" s="80"/>
      <c r="E62" s="86"/>
      <c r="F62" s="88"/>
      <c r="G62" s="88"/>
      <c r="H62" s="89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9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9"/>
      <c r="BI62" s="88"/>
      <c r="BJ62" s="88"/>
      <c r="BK62" s="88"/>
      <c r="BL62" s="88"/>
      <c r="BM62" s="88"/>
      <c r="BN62" s="89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</row>
    <row r="63" spans="1:101" s="3" customFormat="1" ht="10.5" x14ac:dyDescent="0.25">
      <c r="A63" s="145" t="str">
        <f t="shared" si="17"/>
        <v/>
      </c>
      <c r="B63" s="79"/>
      <c r="C63" s="79"/>
      <c r="D63" s="80"/>
      <c r="E63" s="86"/>
      <c r="F63" s="88"/>
      <c r="G63" s="88"/>
      <c r="H63" s="89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9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9"/>
      <c r="BI63" s="88"/>
      <c r="BJ63" s="88"/>
      <c r="BK63" s="88"/>
      <c r="BL63" s="88"/>
      <c r="BM63" s="88"/>
      <c r="BN63" s="89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</row>
    <row r="64" spans="1:101" s="3" customFormat="1" ht="10.5" x14ac:dyDescent="0.25">
      <c r="A64" s="145" t="str">
        <f t="shared" si="17"/>
        <v/>
      </c>
      <c r="B64" s="79"/>
      <c r="C64" s="79"/>
      <c r="D64" s="80"/>
      <c r="E64" s="86"/>
      <c r="F64" s="88"/>
      <c r="G64" s="88"/>
      <c r="H64" s="89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9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9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9"/>
      <c r="BI64" s="88"/>
      <c r="BJ64" s="88"/>
      <c r="BK64" s="88"/>
      <c r="BL64" s="88"/>
      <c r="BM64" s="88"/>
      <c r="BN64" s="89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</row>
    <row r="65" spans="1:101" s="3" customFormat="1" ht="10.5" x14ac:dyDescent="0.25">
      <c r="A65" s="145" t="str">
        <f t="shared" si="17"/>
        <v/>
      </c>
      <c r="B65" s="79"/>
      <c r="C65" s="79"/>
      <c r="D65" s="80"/>
      <c r="E65" s="86"/>
      <c r="F65" s="88"/>
      <c r="G65" s="88"/>
      <c r="H65" s="89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9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9"/>
      <c r="BI65" s="88"/>
      <c r="BJ65" s="88"/>
      <c r="BK65" s="88"/>
      <c r="BL65" s="88"/>
      <c r="BM65" s="88"/>
      <c r="BN65" s="89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</row>
    <row r="66" spans="1:101" s="3" customFormat="1" ht="10.5" x14ac:dyDescent="0.25">
      <c r="A66" s="145" t="str">
        <f t="shared" si="17"/>
        <v/>
      </c>
      <c r="B66" s="79"/>
      <c r="C66" s="79"/>
      <c r="D66" s="80"/>
      <c r="E66" s="86"/>
      <c r="F66" s="88"/>
      <c r="G66" s="88"/>
      <c r="H66" s="89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9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9"/>
      <c r="BI66" s="88"/>
      <c r="BJ66" s="88"/>
      <c r="BK66" s="88"/>
      <c r="BL66" s="88"/>
      <c r="BM66" s="88"/>
      <c r="BN66" s="89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</row>
    <row r="67" spans="1:101" s="3" customFormat="1" ht="10.5" x14ac:dyDescent="0.25">
      <c r="A67" s="145" t="str">
        <f t="shared" si="17"/>
        <v/>
      </c>
      <c r="B67" s="79"/>
      <c r="C67" s="79"/>
      <c r="D67" s="80"/>
      <c r="E67" s="86"/>
      <c r="F67" s="88"/>
      <c r="G67" s="88"/>
      <c r="H67" s="89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9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9"/>
      <c r="BI67" s="88"/>
      <c r="BJ67" s="88"/>
      <c r="BK67" s="88"/>
      <c r="BL67" s="88"/>
      <c r="BM67" s="88"/>
      <c r="BN67" s="89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</row>
    <row r="68" spans="1:101" s="3" customFormat="1" ht="10.5" x14ac:dyDescent="0.25">
      <c r="A68" s="145" t="str">
        <f t="shared" si="17"/>
        <v/>
      </c>
      <c r="B68" s="79"/>
      <c r="C68" s="79"/>
      <c r="D68" s="80"/>
      <c r="E68" s="86"/>
      <c r="F68" s="88"/>
      <c r="G68" s="88"/>
      <c r="H68" s="89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9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9"/>
      <c r="BI68" s="88"/>
      <c r="BJ68" s="88"/>
      <c r="BK68" s="88"/>
      <c r="BL68" s="88"/>
      <c r="BM68" s="88"/>
      <c r="BN68" s="89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</row>
    <row r="69" spans="1:101" s="3" customFormat="1" ht="10.5" x14ac:dyDescent="0.25">
      <c r="A69" s="145" t="str">
        <f t="shared" si="17"/>
        <v/>
      </c>
      <c r="B69" s="79"/>
      <c r="C69" s="79"/>
      <c r="D69" s="80"/>
      <c r="E69" s="86"/>
      <c r="F69" s="88"/>
      <c r="G69" s="88"/>
      <c r="H69" s="89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9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9"/>
      <c r="BI69" s="88"/>
      <c r="BJ69" s="88"/>
      <c r="BK69" s="88"/>
      <c r="BL69" s="88"/>
      <c r="BM69" s="88"/>
      <c r="BN69" s="89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</row>
    <row r="70" spans="1:101" s="3" customFormat="1" ht="10.5" x14ac:dyDescent="0.25">
      <c r="A70" s="145" t="str">
        <f t="shared" si="17"/>
        <v/>
      </c>
      <c r="B70" s="79"/>
      <c r="C70" s="79"/>
      <c r="D70" s="80"/>
      <c r="E70" s="86"/>
      <c r="F70" s="88"/>
      <c r="G70" s="88"/>
      <c r="H70" s="89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9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9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9"/>
      <c r="BI70" s="88"/>
      <c r="BJ70" s="88"/>
      <c r="BK70" s="88"/>
      <c r="BL70" s="88"/>
      <c r="BM70" s="88"/>
      <c r="BN70" s="89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</row>
    <row r="71" spans="1:101" x14ac:dyDescent="0.25">
      <c r="A71" s="145" t="str">
        <f t="shared" si="17"/>
        <v/>
      </c>
      <c r="B71" s="79"/>
      <c r="C71" s="79"/>
      <c r="D71" s="80"/>
      <c r="E71" s="86"/>
      <c r="F71" s="88"/>
      <c r="G71" s="88"/>
      <c r="H71" s="89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9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9"/>
      <c r="BI71" s="88"/>
      <c r="BJ71" s="88"/>
      <c r="BK71" s="88"/>
      <c r="BL71" s="88"/>
      <c r="BM71" s="88"/>
      <c r="BN71" s="89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</row>
    <row r="72" spans="1:101" x14ac:dyDescent="0.25">
      <c r="A72" s="145" t="str">
        <f t="shared" si="17"/>
        <v/>
      </c>
      <c r="B72" s="79"/>
      <c r="C72" s="79"/>
      <c r="D72" s="80"/>
      <c r="E72" s="86"/>
      <c r="F72" s="88"/>
      <c r="G72" s="88"/>
      <c r="H72" s="89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9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9"/>
      <c r="BI72" s="88"/>
      <c r="BJ72" s="88"/>
      <c r="BK72" s="88"/>
      <c r="BL72" s="88"/>
      <c r="BM72" s="88"/>
      <c r="BN72" s="89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</row>
    <row r="73" spans="1:101" x14ac:dyDescent="0.25">
      <c r="A73" s="145" t="str">
        <f t="shared" si="17"/>
        <v/>
      </c>
      <c r="B73" s="79"/>
      <c r="C73" s="79"/>
      <c r="D73" s="80"/>
      <c r="E73" s="86"/>
      <c r="F73" s="88"/>
      <c r="G73" s="88"/>
      <c r="H73" s="89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9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9"/>
      <c r="BI73" s="88"/>
      <c r="BJ73" s="88"/>
      <c r="BK73" s="88"/>
      <c r="BL73" s="88"/>
      <c r="BM73" s="88"/>
      <c r="BN73" s="89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</row>
    <row r="74" spans="1:101" x14ac:dyDescent="0.25">
      <c r="A74" s="145" t="str">
        <f t="shared" ref="A74:A108" si="18">IF(D74="","",D74)</f>
        <v/>
      </c>
      <c r="B74" s="79"/>
      <c r="C74" s="79"/>
      <c r="D74" s="80"/>
      <c r="E74" s="86"/>
      <c r="F74" s="88"/>
      <c r="G74" s="88"/>
      <c r="H74" s="89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9"/>
      <c r="BI74" s="88"/>
      <c r="BJ74" s="88"/>
      <c r="BK74" s="88"/>
      <c r="BL74" s="88"/>
      <c r="BM74" s="88"/>
      <c r="BN74" s="89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</row>
    <row r="75" spans="1:101" x14ac:dyDescent="0.25">
      <c r="A75" s="145" t="str">
        <f t="shared" si="18"/>
        <v/>
      </c>
      <c r="B75" s="79"/>
      <c r="C75" s="79"/>
      <c r="D75" s="80"/>
      <c r="E75" s="86"/>
      <c r="F75" s="88"/>
      <c r="G75" s="88"/>
      <c r="H75" s="89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9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9"/>
      <c r="BI75" s="88"/>
      <c r="BJ75" s="88"/>
      <c r="BK75" s="88"/>
      <c r="BL75" s="88"/>
      <c r="BM75" s="88"/>
      <c r="BN75" s="89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</row>
    <row r="76" spans="1:101" x14ac:dyDescent="0.25">
      <c r="A76" s="145" t="str">
        <f t="shared" si="18"/>
        <v/>
      </c>
      <c r="B76" s="79"/>
      <c r="C76" s="79"/>
      <c r="D76" s="80"/>
      <c r="E76" s="86"/>
      <c r="F76" s="88"/>
      <c r="G76" s="88"/>
      <c r="H76" s="89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9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9"/>
      <c r="BI76" s="88"/>
      <c r="BJ76" s="88"/>
      <c r="BK76" s="88"/>
      <c r="BL76" s="88"/>
      <c r="BM76" s="88"/>
      <c r="BN76" s="89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</row>
    <row r="77" spans="1:101" x14ac:dyDescent="0.25">
      <c r="A77" s="145" t="str">
        <f t="shared" si="18"/>
        <v/>
      </c>
      <c r="B77" s="79"/>
      <c r="C77" s="79"/>
      <c r="D77" s="80"/>
      <c r="E77" s="86"/>
      <c r="F77" s="88"/>
      <c r="G77" s="88"/>
      <c r="H77" s="89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9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9"/>
      <c r="BI77" s="88"/>
      <c r="BJ77" s="88"/>
      <c r="BK77" s="88"/>
      <c r="BL77" s="88"/>
      <c r="BM77" s="88"/>
      <c r="BN77" s="89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</row>
    <row r="78" spans="1:101" x14ac:dyDescent="0.25">
      <c r="A78" s="145" t="str">
        <f t="shared" si="18"/>
        <v/>
      </c>
      <c r="B78" s="79"/>
      <c r="C78" s="79"/>
      <c r="D78" s="80"/>
      <c r="E78" s="86"/>
      <c r="F78" s="88"/>
      <c r="G78" s="88"/>
      <c r="H78" s="89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9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9"/>
      <c r="BI78" s="88"/>
      <c r="BJ78" s="88"/>
      <c r="BK78" s="88"/>
      <c r="BL78" s="88"/>
      <c r="BM78" s="88"/>
      <c r="BN78" s="89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</row>
    <row r="79" spans="1:101" x14ac:dyDescent="0.25">
      <c r="A79" s="145" t="str">
        <f t="shared" si="18"/>
        <v/>
      </c>
      <c r="B79" s="79"/>
      <c r="C79" s="79"/>
      <c r="D79" s="80"/>
      <c r="E79" s="86"/>
      <c r="F79" s="88"/>
      <c r="G79" s="88"/>
      <c r="H79" s="89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9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9"/>
      <c r="BI79" s="88"/>
      <c r="BJ79" s="88"/>
      <c r="BK79" s="88"/>
      <c r="BL79" s="88"/>
      <c r="BM79" s="88"/>
      <c r="BN79" s="89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</row>
    <row r="80" spans="1:101" x14ac:dyDescent="0.25">
      <c r="A80" s="145" t="str">
        <f t="shared" si="18"/>
        <v/>
      </c>
      <c r="B80" s="79"/>
      <c r="C80" s="79"/>
      <c r="D80" s="80"/>
      <c r="E80" s="86"/>
      <c r="F80" s="88"/>
      <c r="G80" s="88"/>
      <c r="H80" s="89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9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9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9"/>
      <c r="BI80" s="88"/>
      <c r="BJ80" s="88"/>
      <c r="BK80" s="88"/>
      <c r="BL80" s="88"/>
      <c r="BM80" s="88"/>
      <c r="BN80" s="89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</row>
    <row r="81" spans="1:101" x14ac:dyDescent="0.25">
      <c r="A81" s="145" t="str">
        <f t="shared" si="18"/>
        <v/>
      </c>
      <c r="B81" s="79"/>
      <c r="C81" s="79"/>
      <c r="D81" s="80"/>
      <c r="E81" s="86"/>
      <c r="F81" s="88"/>
      <c r="G81" s="88"/>
      <c r="H81" s="89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9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9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9"/>
      <c r="BI81" s="88"/>
      <c r="BJ81" s="88"/>
      <c r="BK81" s="88"/>
      <c r="BL81" s="88"/>
      <c r="BM81" s="88"/>
      <c r="BN81" s="89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</row>
    <row r="82" spans="1:101" x14ac:dyDescent="0.25">
      <c r="A82" s="145" t="str">
        <f t="shared" si="18"/>
        <v/>
      </c>
      <c r="B82" s="79"/>
      <c r="C82" s="79"/>
      <c r="D82" s="80"/>
      <c r="E82" s="86"/>
      <c r="F82" s="88"/>
      <c r="G82" s="88"/>
      <c r="H82" s="89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9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9"/>
      <c r="BI82" s="88"/>
      <c r="BJ82" s="88"/>
      <c r="BK82" s="88"/>
      <c r="BL82" s="88"/>
      <c r="BM82" s="88"/>
      <c r="BN82" s="89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</row>
    <row r="83" spans="1:101" x14ac:dyDescent="0.25">
      <c r="A83" s="145" t="str">
        <f t="shared" si="18"/>
        <v/>
      </c>
      <c r="B83" s="79"/>
      <c r="C83" s="79"/>
      <c r="D83" s="80"/>
      <c r="E83" s="86"/>
      <c r="F83" s="88"/>
      <c r="G83" s="88"/>
      <c r="H83" s="89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9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9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9"/>
      <c r="BI83" s="88"/>
      <c r="BJ83" s="88"/>
      <c r="BK83" s="88"/>
      <c r="BL83" s="88"/>
      <c r="BM83" s="88"/>
      <c r="BN83" s="89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</row>
    <row r="84" spans="1:101" x14ac:dyDescent="0.25">
      <c r="A84" s="145" t="str">
        <f t="shared" si="18"/>
        <v/>
      </c>
      <c r="B84" s="79"/>
      <c r="C84" s="79"/>
      <c r="D84" s="80"/>
      <c r="E84" s="86"/>
      <c r="F84" s="88"/>
      <c r="G84" s="88"/>
      <c r="H84" s="89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9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9"/>
      <c r="BI84" s="88"/>
      <c r="BJ84" s="88"/>
      <c r="BK84" s="88"/>
      <c r="BL84" s="88"/>
      <c r="BM84" s="88"/>
      <c r="BN84" s="89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</row>
    <row r="85" spans="1:101" x14ac:dyDescent="0.25">
      <c r="A85" s="145" t="str">
        <f t="shared" si="18"/>
        <v/>
      </c>
      <c r="B85" s="79"/>
      <c r="C85" s="79"/>
      <c r="D85" s="80"/>
      <c r="E85" s="86"/>
      <c r="F85" s="88"/>
      <c r="G85" s="88"/>
      <c r="H85" s="89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9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9"/>
      <c r="BI85" s="88"/>
      <c r="BJ85" s="88"/>
      <c r="BK85" s="88"/>
      <c r="BL85" s="88"/>
      <c r="BM85" s="88"/>
      <c r="BN85" s="89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</row>
    <row r="86" spans="1:101" x14ac:dyDescent="0.25">
      <c r="A86" s="145" t="str">
        <f t="shared" si="18"/>
        <v/>
      </c>
      <c r="B86" s="79"/>
      <c r="C86" s="79"/>
      <c r="D86" s="80"/>
      <c r="E86" s="86"/>
      <c r="F86" s="88"/>
      <c r="G86" s="88"/>
      <c r="H86" s="89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9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9"/>
      <c r="BI86" s="88"/>
      <c r="BJ86" s="88"/>
      <c r="BK86" s="88"/>
      <c r="BL86" s="88"/>
      <c r="BM86" s="88"/>
      <c r="BN86" s="89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</row>
    <row r="87" spans="1:101" x14ac:dyDescent="0.25">
      <c r="A87" s="145" t="str">
        <f t="shared" si="18"/>
        <v/>
      </c>
      <c r="B87" s="79"/>
      <c r="C87" s="79"/>
      <c r="D87" s="80"/>
      <c r="E87" s="86"/>
      <c r="F87" s="88"/>
      <c r="G87" s="88"/>
      <c r="H87" s="89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9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9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9"/>
      <c r="BI87" s="88"/>
      <c r="BJ87" s="88"/>
      <c r="BK87" s="88"/>
      <c r="BL87" s="88"/>
      <c r="BM87" s="88"/>
      <c r="BN87" s="89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</row>
    <row r="88" spans="1:101" x14ac:dyDescent="0.25">
      <c r="A88" s="145" t="str">
        <f t="shared" si="18"/>
        <v/>
      </c>
      <c r="B88" s="79"/>
      <c r="C88" s="79"/>
      <c r="D88" s="80"/>
      <c r="E88" s="86"/>
      <c r="F88" s="88"/>
      <c r="G88" s="88"/>
      <c r="H88" s="89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9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9"/>
      <c r="BI88" s="88"/>
      <c r="BJ88" s="88"/>
      <c r="BK88" s="88"/>
      <c r="BL88" s="88"/>
      <c r="BM88" s="88"/>
      <c r="BN88" s="89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</row>
    <row r="89" spans="1:101" x14ac:dyDescent="0.25">
      <c r="A89" s="145" t="str">
        <f t="shared" si="18"/>
        <v/>
      </c>
      <c r="B89" s="79"/>
      <c r="C89" s="79"/>
      <c r="D89" s="80"/>
      <c r="E89" s="86"/>
      <c r="F89" s="88"/>
      <c r="G89" s="88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9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9"/>
      <c r="BI89" s="88"/>
      <c r="BJ89" s="88"/>
      <c r="BK89" s="88"/>
      <c r="BL89" s="88"/>
      <c r="BM89" s="88"/>
      <c r="BN89" s="89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</row>
    <row r="90" spans="1:101" x14ac:dyDescent="0.25">
      <c r="A90" s="145" t="str">
        <f t="shared" si="18"/>
        <v/>
      </c>
      <c r="B90" s="79"/>
      <c r="C90" s="79"/>
      <c r="D90" s="80"/>
      <c r="E90" s="86"/>
      <c r="F90" s="88"/>
      <c r="G90" s="88"/>
      <c r="H90" s="89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9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9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9"/>
      <c r="BI90" s="88"/>
      <c r="BJ90" s="88"/>
      <c r="BK90" s="88"/>
      <c r="BL90" s="88"/>
      <c r="BM90" s="88"/>
      <c r="BN90" s="89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</row>
    <row r="91" spans="1:101" x14ac:dyDescent="0.25">
      <c r="A91" s="145" t="str">
        <f t="shared" si="18"/>
        <v/>
      </c>
      <c r="B91" s="79"/>
      <c r="C91" s="79"/>
      <c r="D91" s="80"/>
      <c r="E91" s="86"/>
      <c r="F91" s="88"/>
      <c r="G91" s="88"/>
      <c r="H91" s="89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9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9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9"/>
      <c r="BI91" s="88"/>
      <c r="BJ91" s="88"/>
      <c r="BK91" s="88"/>
      <c r="BL91" s="88"/>
      <c r="BM91" s="88"/>
      <c r="BN91" s="89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</row>
    <row r="92" spans="1:101" x14ac:dyDescent="0.25">
      <c r="A92" s="145" t="str">
        <f t="shared" si="18"/>
        <v/>
      </c>
      <c r="B92" s="79"/>
      <c r="C92" s="79"/>
      <c r="D92" s="80"/>
      <c r="E92" s="86"/>
      <c r="F92" s="88"/>
      <c r="G92" s="88"/>
      <c r="H92" s="89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9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9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9"/>
      <c r="BI92" s="88"/>
      <c r="BJ92" s="88"/>
      <c r="BK92" s="88"/>
      <c r="BL92" s="88"/>
      <c r="BM92" s="88"/>
      <c r="BN92" s="89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</row>
    <row r="93" spans="1:101" x14ac:dyDescent="0.25">
      <c r="A93" s="145" t="str">
        <f t="shared" si="18"/>
        <v/>
      </c>
      <c r="B93" s="79"/>
      <c r="C93" s="79"/>
      <c r="D93" s="80"/>
      <c r="E93" s="86"/>
      <c r="F93" s="88"/>
      <c r="G93" s="88"/>
      <c r="H93" s="89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9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9"/>
      <c r="BI93" s="88"/>
      <c r="BJ93" s="88"/>
      <c r="BK93" s="88"/>
      <c r="BL93" s="88"/>
      <c r="BM93" s="88"/>
      <c r="BN93" s="89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</row>
    <row r="94" spans="1:101" x14ac:dyDescent="0.25">
      <c r="A94" s="145" t="str">
        <f t="shared" si="18"/>
        <v/>
      </c>
      <c r="B94" s="79"/>
      <c r="C94" s="79"/>
      <c r="D94" s="80"/>
      <c r="E94" s="86"/>
      <c r="F94" s="88"/>
      <c r="G94" s="88"/>
      <c r="H94" s="89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9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9"/>
      <c r="BI94" s="88"/>
      <c r="BJ94" s="88"/>
      <c r="BK94" s="88"/>
      <c r="BL94" s="88"/>
      <c r="BM94" s="88"/>
      <c r="BN94" s="89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</row>
    <row r="95" spans="1:101" x14ac:dyDescent="0.25">
      <c r="A95" s="145" t="str">
        <f t="shared" si="18"/>
        <v/>
      </c>
      <c r="B95" s="79"/>
      <c r="C95" s="79"/>
      <c r="D95" s="80"/>
      <c r="E95" s="86"/>
      <c r="F95" s="88"/>
      <c r="G95" s="88"/>
      <c r="H95" s="89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9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9"/>
      <c r="BI95" s="88"/>
      <c r="BJ95" s="88"/>
      <c r="BK95" s="88"/>
      <c r="BL95" s="88"/>
      <c r="BM95" s="88"/>
      <c r="BN95" s="89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</row>
    <row r="96" spans="1:101" x14ac:dyDescent="0.25">
      <c r="A96" s="145" t="str">
        <f t="shared" si="18"/>
        <v/>
      </c>
      <c r="B96" s="79"/>
      <c r="C96" s="79"/>
      <c r="D96" s="80"/>
      <c r="E96" s="86"/>
      <c r="F96" s="88"/>
      <c r="G96" s="88"/>
      <c r="H96" s="89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9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9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9"/>
      <c r="BI96" s="88"/>
      <c r="BJ96" s="88"/>
      <c r="BK96" s="88"/>
      <c r="BL96" s="88"/>
      <c r="BM96" s="88"/>
      <c r="BN96" s="89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</row>
    <row r="97" spans="1:101" x14ac:dyDescent="0.25">
      <c r="A97" s="145" t="str">
        <f t="shared" si="18"/>
        <v/>
      </c>
      <c r="B97" s="79"/>
      <c r="C97" s="79"/>
      <c r="D97" s="80"/>
      <c r="E97" s="86"/>
      <c r="F97" s="88"/>
      <c r="G97" s="88"/>
      <c r="H97" s="89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9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9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9"/>
      <c r="BI97" s="88"/>
      <c r="BJ97" s="88"/>
      <c r="BK97" s="88"/>
      <c r="BL97" s="88"/>
      <c r="BM97" s="88"/>
      <c r="BN97" s="89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</row>
    <row r="98" spans="1:101" x14ac:dyDescent="0.25">
      <c r="A98" s="145" t="str">
        <f t="shared" si="18"/>
        <v/>
      </c>
      <c r="B98" s="79"/>
      <c r="C98" s="79"/>
      <c r="D98" s="80"/>
      <c r="E98" s="86"/>
      <c r="F98" s="88"/>
      <c r="G98" s="88"/>
      <c r="H98" s="89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9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9"/>
      <c r="BI98" s="88"/>
      <c r="BJ98" s="88"/>
      <c r="BK98" s="88"/>
      <c r="BL98" s="88"/>
      <c r="BM98" s="88"/>
      <c r="BN98" s="89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</row>
    <row r="99" spans="1:101" x14ac:dyDescent="0.25">
      <c r="A99" s="145" t="str">
        <f t="shared" si="18"/>
        <v/>
      </c>
      <c r="B99" s="79"/>
      <c r="C99" s="79"/>
      <c r="D99" s="80"/>
      <c r="E99" s="86"/>
      <c r="F99" s="88"/>
      <c r="G99" s="88"/>
      <c r="H99" s="89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9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9"/>
      <c r="BI99" s="88"/>
      <c r="BJ99" s="88"/>
      <c r="BK99" s="88"/>
      <c r="BL99" s="88"/>
      <c r="BM99" s="88"/>
      <c r="BN99" s="89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</row>
    <row r="100" spans="1:101" x14ac:dyDescent="0.25">
      <c r="A100" s="145" t="str">
        <f t="shared" si="18"/>
        <v/>
      </c>
      <c r="B100" s="79"/>
      <c r="C100" s="79"/>
      <c r="D100" s="80"/>
      <c r="E100" s="86"/>
      <c r="F100" s="88"/>
      <c r="G100" s="88"/>
      <c r="H100" s="89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9"/>
      <c r="BI100" s="88"/>
      <c r="BJ100" s="88"/>
      <c r="BK100" s="88"/>
      <c r="BL100" s="88"/>
      <c r="BM100" s="88"/>
      <c r="BN100" s="89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</row>
    <row r="101" spans="1:101" x14ac:dyDescent="0.25">
      <c r="A101" s="145" t="str">
        <f t="shared" si="18"/>
        <v/>
      </c>
      <c r="B101" s="79"/>
      <c r="C101" s="79"/>
      <c r="D101" s="80"/>
      <c r="E101" s="86"/>
      <c r="F101" s="88"/>
      <c r="G101" s="88"/>
      <c r="H101" s="89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9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9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9"/>
      <c r="BI101" s="88"/>
      <c r="BJ101" s="88"/>
      <c r="BK101" s="88"/>
      <c r="BL101" s="88"/>
      <c r="BM101" s="88"/>
      <c r="BN101" s="89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</row>
    <row r="102" spans="1:101" x14ac:dyDescent="0.25">
      <c r="A102" s="145" t="str">
        <f t="shared" si="18"/>
        <v/>
      </c>
      <c r="B102" s="79"/>
      <c r="C102" s="79"/>
      <c r="D102" s="80"/>
      <c r="E102" s="86"/>
      <c r="F102" s="88"/>
      <c r="G102" s="88"/>
      <c r="H102" s="89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9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9"/>
      <c r="BI102" s="88"/>
      <c r="BJ102" s="88"/>
      <c r="BK102" s="88"/>
      <c r="BL102" s="88"/>
      <c r="BM102" s="88"/>
      <c r="BN102" s="89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</row>
    <row r="103" spans="1:101" x14ac:dyDescent="0.25">
      <c r="A103" s="145" t="str">
        <f t="shared" si="18"/>
        <v/>
      </c>
      <c r="B103" s="79"/>
      <c r="C103" s="79"/>
      <c r="D103" s="80"/>
      <c r="E103" s="86"/>
      <c r="F103" s="88"/>
      <c r="G103" s="88"/>
      <c r="H103" s="89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9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9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9"/>
      <c r="BI103" s="88"/>
      <c r="BJ103" s="88"/>
      <c r="BK103" s="88"/>
      <c r="BL103" s="88"/>
      <c r="BM103" s="88"/>
      <c r="BN103" s="89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</row>
    <row r="104" spans="1:101" x14ac:dyDescent="0.25">
      <c r="A104" s="145" t="str">
        <f t="shared" si="18"/>
        <v/>
      </c>
      <c r="B104" s="79"/>
      <c r="C104" s="79"/>
      <c r="D104" s="80"/>
      <c r="E104" s="86"/>
      <c r="F104" s="88"/>
      <c r="G104" s="88"/>
      <c r="H104" s="89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9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9"/>
      <c r="BI104" s="88"/>
      <c r="BJ104" s="88"/>
      <c r="BK104" s="88"/>
      <c r="BL104" s="88"/>
      <c r="BM104" s="88"/>
      <c r="BN104" s="89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</row>
    <row r="105" spans="1:101" x14ac:dyDescent="0.25">
      <c r="A105" s="145" t="str">
        <f t="shared" si="18"/>
        <v/>
      </c>
      <c r="B105" s="79"/>
      <c r="C105" s="79"/>
      <c r="D105" s="80"/>
      <c r="E105" s="86"/>
      <c r="F105" s="88"/>
      <c r="G105" s="88"/>
      <c r="H105" s="89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9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9"/>
      <c r="BI105" s="88"/>
      <c r="BJ105" s="88"/>
      <c r="BK105" s="88"/>
      <c r="BL105" s="88"/>
      <c r="BM105" s="88"/>
      <c r="BN105" s="89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</row>
    <row r="106" spans="1:101" x14ac:dyDescent="0.25">
      <c r="A106" s="145" t="str">
        <f t="shared" si="18"/>
        <v/>
      </c>
      <c r="B106" s="79"/>
      <c r="C106" s="79"/>
      <c r="D106" s="80"/>
      <c r="E106" s="86"/>
      <c r="F106" s="88"/>
      <c r="G106" s="88"/>
      <c r="H106" s="89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9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9"/>
      <c r="BI106" s="88"/>
      <c r="BJ106" s="88"/>
      <c r="BK106" s="88"/>
      <c r="BL106" s="88"/>
      <c r="BM106" s="88"/>
      <c r="BN106" s="89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</row>
    <row r="107" spans="1:101" x14ac:dyDescent="0.25">
      <c r="A107" s="145" t="str">
        <f t="shared" si="18"/>
        <v/>
      </c>
      <c r="B107" s="79"/>
      <c r="C107" s="79"/>
      <c r="D107" s="80"/>
      <c r="E107" s="86"/>
      <c r="F107" s="88"/>
      <c r="G107" s="88"/>
      <c r="H107" s="89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9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9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9"/>
      <c r="BI107" s="88"/>
      <c r="BJ107" s="88"/>
      <c r="BK107" s="88"/>
      <c r="BL107" s="88"/>
      <c r="BM107" s="88"/>
      <c r="BN107" s="89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</row>
    <row r="108" spans="1:101" x14ac:dyDescent="0.25">
      <c r="A108" s="145" t="str">
        <f t="shared" si="18"/>
        <v/>
      </c>
      <c r="B108" s="79"/>
      <c r="C108" s="79"/>
      <c r="D108" s="80"/>
      <c r="E108" s="86"/>
      <c r="F108" s="88"/>
      <c r="G108" s="88"/>
      <c r="H108" s="89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9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9"/>
      <c r="BI108" s="88"/>
      <c r="BJ108" s="88"/>
      <c r="BK108" s="88"/>
      <c r="BL108" s="88"/>
      <c r="BM108" s="88"/>
      <c r="BN108" s="89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</row>
  </sheetData>
  <mergeCells count="13">
    <mergeCell ref="CL5:CW5"/>
    <mergeCell ref="R5:AC5"/>
    <mergeCell ref="AD5:AO5"/>
    <mergeCell ref="F5:Q5"/>
    <mergeCell ref="B5:B8"/>
    <mergeCell ref="C5:C8"/>
    <mergeCell ref="D5:D8"/>
    <mergeCell ref="E5:E8"/>
    <mergeCell ref="A5:A8"/>
    <mergeCell ref="AP5:BA5"/>
    <mergeCell ref="BB5:BM5"/>
    <mergeCell ref="BN5:BY5"/>
    <mergeCell ref="BZ5:CK5"/>
  </mergeCells>
  <phoneticPr fontId="21" type="noConversion"/>
  <dataValidations count="1">
    <dataValidation type="list" allowBlank="1" showInputMessage="1" showErrorMessage="1" sqref="E9:E108" xr:uid="{14CEBDF1-3F54-462B-8BF2-44A9EFFA187B}">
      <formula1>"Mois, Année"</formula1>
    </dataValidation>
  </dataValidations>
  <pageMargins left="0.2" right="0.17013888888888901" top="0.179861111111111" bottom="0.25972222222222202" header="0.17013888888888901" footer="0.51180555555555496"/>
  <pageSetup paperSize="9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14978-38B3-4919-8839-577878C739A7}">
  <sheetPr>
    <tabColor theme="7"/>
  </sheetPr>
  <dimension ref="A1"/>
  <sheetViews>
    <sheetView workbookViewId="0">
      <selection activeCell="I19" sqref="I19"/>
    </sheetView>
  </sheetViews>
  <sheetFormatPr baseColWidth="10" defaultRowHeight="14.5" x14ac:dyDescent="0.3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536F4-6159-4150-BF84-AE678F19C0CD}">
  <sheetPr>
    <tabColor rgb="FF00B050"/>
  </sheetPr>
  <dimension ref="A1:O16"/>
  <sheetViews>
    <sheetView zoomScale="85" zoomScaleNormal="85" workbookViewId="0">
      <selection activeCell="H29" sqref="H29"/>
    </sheetView>
  </sheetViews>
  <sheetFormatPr baseColWidth="10" defaultRowHeight="10" x14ac:dyDescent="0.2"/>
  <cols>
    <col min="1" max="16384" width="10.90625" style="1"/>
  </cols>
  <sheetData>
    <row r="1" spans="1:15" ht="14.5" x14ac:dyDescent="0.35">
      <c r="A1" s="162" t="s">
        <v>53</v>
      </c>
    </row>
    <row r="2" spans="1:15" ht="10.5" x14ac:dyDescent="0.25">
      <c r="A2" s="95"/>
    </row>
    <row r="3" spans="1:15" ht="21" x14ac:dyDescent="0.2">
      <c r="B3" s="96" t="s">
        <v>38</v>
      </c>
      <c r="C3" s="96" t="s">
        <v>39</v>
      </c>
      <c r="D3" s="96" t="s">
        <v>2</v>
      </c>
      <c r="E3" s="96" t="s">
        <v>3</v>
      </c>
      <c r="F3" s="96" t="s">
        <v>4</v>
      </c>
      <c r="G3" s="96" t="s">
        <v>5</v>
      </c>
      <c r="H3" s="97" t="s">
        <v>40</v>
      </c>
      <c r="I3" s="97" t="s">
        <v>7</v>
      </c>
      <c r="J3" s="97" t="s">
        <v>41</v>
      </c>
      <c r="K3" s="97" t="s">
        <v>42</v>
      </c>
      <c r="L3" s="97" t="s">
        <v>43</v>
      </c>
      <c r="M3" s="97" t="s">
        <v>44</v>
      </c>
      <c r="N3" s="99" t="s">
        <v>54</v>
      </c>
      <c r="O3" s="99" t="s">
        <v>55</v>
      </c>
    </row>
    <row r="4" spans="1:15" ht="10.5" x14ac:dyDescent="0.25">
      <c r="A4" s="98">
        <v>2018</v>
      </c>
      <c r="B4" s="23">
        <v>101.75</v>
      </c>
      <c r="C4" s="23">
        <v>101.72</v>
      </c>
      <c r="D4" s="23">
        <v>102.75</v>
      </c>
      <c r="E4" s="23">
        <v>102.92</v>
      </c>
      <c r="F4" s="23">
        <v>103.36</v>
      </c>
      <c r="G4" s="23">
        <v>103.37</v>
      </c>
      <c r="H4" s="23">
        <v>103.28</v>
      </c>
      <c r="I4" s="23">
        <v>103.78</v>
      </c>
      <c r="J4" s="23">
        <v>103.56</v>
      </c>
      <c r="K4" s="23">
        <v>103.67</v>
      </c>
      <c r="L4" s="23">
        <v>103.45</v>
      </c>
      <c r="M4" s="23">
        <v>103.47</v>
      </c>
      <c r="N4" s="100">
        <f>IFERROR(AVERAGE(B4:M4),"")</f>
        <v>103.09000000000002</v>
      </c>
      <c r="O4" s="101"/>
    </row>
    <row r="5" spans="1:15" ht="10.5" x14ac:dyDescent="0.25">
      <c r="A5" s="98">
        <v>2019</v>
      </c>
      <c r="B5" s="23">
        <v>103.01</v>
      </c>
      <c r="C5" s="23">
        <v>103.06</v>
      </c>
      <c r="D5" s="23">
        <v>103.89</v>
      </c>
      <c r="E5" s="23">
        <v>104.22</v>
      </c>
      <c r="F5" s="23">
        <v>104.33</v>
      </c>
      <c r="G5" s="23">
        <v>104.58</v>
      </c>
      <c r="H5" s="23">
        <v>104.38</v>
      </c>
      <c r="I5" s="23">
        <v>104.86</v>
      </c>
      <c r="J5" s="23">
        <v>104.5</v>
      </c>
      <c r="K5" s="23">
        <v>104.46</v>
      </c>
      <c r="L5" s="23">
        <v>104.52</v>
      </c>
      <c r="M5" s="23">
        <v>104.98</v>
      </c>
      <c r="N5" s="100">
        <f t="shared" ref="N5:N16" si="0">IFERROR(AVERAGE(B5:M5),"")</f>
        <v>104.2325</v>
      </c>
      <c r="O5" s="101">
        <f>IFERROR(N5/N4-1,"")</f>
        <v>1.1082549228829119E-2</v>
      </c>
    </row>
    <row r="6" spans="1:15" ht="10.5" x14ac:dyDescent="0.25">
      <c r="A6" s="98">
        <v>2020</v>
      </c>
      <c r="B6" s="23">
        <v>104.54</v>
      </c>
      <c r="C6" s="23">
        <v>104.53</v>
      </c>
      <c r="D6" s="23">
        <v>104.59</v>
      </c>
      <c r="E6" s="23">
        <v>104.56</v>
      </c>
      <c r="F6" s="23">
        <v>104.71</v>
      </c>
      <c r="G6" s="23">
        <v>104.79</v>
      </c>
      <c r="H6" s="23">
        <v>105.19</v>
      </c>
      <c r="I6" s="23">
        <v>105.09</v>
      </c>
      <c r="J6" s="23">
        <v>104.55</v>
      </c>
      <c r="K6" s="23">
        <v>104.51</v>
      </c>
      <c r="L6" s="23">
        <v>104.73</v>
      </c>
      <c r="M6" s="23">
        <v>104.96</v>
      </c>
      <c r="N6" s="100">
        <f t="shared" si="0"/>
        <v>104.72916666666667</v>
      </c>
      <c r="O6" s="101">
        <f t="shared" ref="O6:O16" si="1">IFERROR(N6/N5-1,"")</f>
        <v>4.7649885272507131E-3</v>
      </c>
    </row>
    <row r="7" spans="1:15" ht="10.5" x14ac:dyDescent="0.25">
      <c r="A7" s="98">
        <v>2021</v>
      </c>
      <c r="B7" s="23">
        <v>105.12</v>
      </c>
      <c r="C7" s="23">
        <v>105.12</v>
      </c>
      <c r="D7" s="23">
        <v>105.75</v>
      </c>
      <c r="E7" s="23">
        <v>105.86</v>
      </c>
      <c r="F7" s="23">
        <v>106.2</v>
      </c>
      <c r="G7" s="23">
        <v>106.34</v>
      </c>
      <c r="H7" s="23">
        <v>106.4</v>
      </c>
      <c r="I7" s="23">
        <v>107.05</v>
      </c>
      <c r="J7" s="23">
        <v>106.81</v>
      </c>
      <c r="K7" s="23">
        <v>107.25</v>
      </c>
      <c r="L7" s="23">
        <v>107.64</v>
      </c>
      <c r="M7" s="23">
        <v>107.85</v>
      </c>
      <c r="N7" s="100">
        <f t="shared" si="0"/>
        <v>106.44916666666667</v>
      </c>
      <c r="O7" s="101">
        <f t="shared" si="1"/>
        <v>1.6423314103839237E-2</v>
      </c>
    </row>
    <row r="8" spans="1:15" ht="10.5" x14ac:dyDescent="0.25">
      <c r="A8" s="98">
        <v>2022</v>
      </c>
      <c r="B8" s="23">
        <v>108.12</v>
      </c>
      <c r="C8" s="23">
        <v>108.94</v>
      </c>
      <c r="D8" s="23">
        <v>110.49</v>
      </c>
      <c r="E8" s="23">
        <v>110.97</v>
      </c>
      <c r="F8" s="23">
        <v>111.72</v>
      </c>
      <c r="G8" s="23">
        <v>112.55</v>
      </c>
      <c r="H8" s="23">
        <v>112.87</v>
      </c>
      <c r="I8" s="23">
        <v>113.38</v>
      </c>
      <c r="J8" s="23">
        <v>112.74</v>
      </c>
      <c r="K8" s="23">
        <v>113.9</v>
      </c>
      <c r="L8" s="23">
        <v>114.26</v>
      </c>
      <c r="M8" s="23">
        <v>114.16</v>
      </c>
      <c r="N8" s="100">
        <f t="shared" si="0"/>
        <v>112.00833333333334</v>
      </c>
      <c r="O8" s="101">
        <f t="shared" si="1"/>
        <v>5.2223674836972211E-2</v>
      </c>
    </row>
    <row r="9" spans="1:15" ht="10.5" x14ac:dyDescent="0.25">
      <c r="A9" s="98">
        <v>2023</v>
      </c>
      <c r="B9" s="23">
        <v>114.6</v>
      </c>
      <c r="C9" s="23">
        <v>115.78</v>
      </c>
      <c r="D9" s="23">
        <v>116.79</v>
      </c>
      <c r="E9" s="23">
        <v>117.5</v>
      </c>
      <c r="F9" s="23">
        <v>117.44</v>
      </c>
      <c r="G9" s="23">
        <v>117.65</v>
      </c>
      <c r="H9" s="23">
        <v>117.71</v>
      </c>
      <c r="I9" s="23">
        <v>118.89</v>
      </c>
      <c r="J9" s="23">
        <v>118.26</v>
      </c>
      <c r="K9" s="23">
        <v>118.43</v>
      </c>
      <c r="L9" s="23">
        <v>118.23</v>
      </c>
      <c r="M9" s="163">
        <v>118.39</v>
      </c>
      <c r="N9" s="100">
        <f t="shared" si="0"/>
        <v>117.47250000000003</v>
      </c>
      <c r="O9" s="101">
        <f t="shared" si="1"/>
        <v>4.8783572650844542E-2</v>
      </c>
    </row>
    <row r="10" spans="1:15" ht="10.5" x14ac:dyDescent="0.25">
      <c r="A10" s="98">
        <v>2024</v>
      </c>
      <c r="B10" s="135">
        <f>M9+(($N9*(1+2%))-$M$9)/6.5</f>
        <v>118.61030000000001</v>
      </c>
      <c r="C10" s="135">
        <f>B10+(($N9*(1+2%))-$M$9)/6.5</f>
        <v>118.83060000000002</v>
      </c>
      <c r="D10" s="135">
        <f t="shared" ref="D10:M10" si="2">C10+(($N9*(1+2%))-$M$9)/6.5</f>
        <v>119.05090000000003</v>
      </c>
      <c r="E10" s="135">
        <f t="shared" si="2"/>
        <v>119.27120000000004</v>
      </c>
      <c r="F10" s="135">
        <f t="shared" si="2"/>
        <v>119.49150000000004</v>
      </c>
      <c r="G10" s="135">
        <f t="shared" si="2"/>
        <v>119.71180000000005</v>
      </c>
      <c r="H10" s="135">
        <f t="shared" si="2"/>
        <v>119.93210000000006</v>
      </c>
      <c r="I10" s="135">
        <f t="shared" si="2"/>
        <v>120.15240000000007</v>
      </c>
      <c r="J10" s="135">
        <f t="shared" si="2"/>
        <v>120.37270000000008</v>
      </c>
      <c r="K10" s="135">
        <f t="shared" si="2"/>
        <v>120.59300000000009</v>
      </c>
      <c r="L10" s="135">
        <f t="shared" si="2"/>
        <v>120.8133000000001</v>
      </c>
      <c r="M10" s="135">
        <f t="shared" si="2"/>
        <v>121.03360000000011</v>
      </c>
      <c r="N10" s="100">
        <f t="shared" si="0"/>
        <v>119.82195000000006</v>
      </c>
      <c r="O10" s="101">
        <f t="shared" si="1"/>
        <v>2.000000000000024E-2</v>
      </c>
    </row>
    <row r="11" spans="1:15" ht="10.5" x14ac:dyDescent="0.25">
      <c r="A11" s="98">
        <v>2025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100" t="str">
        <f t="shared" si="0"/>
        <v/>
      </c>
      <c r="O11" s="101" t="str">
        <f t="shared" si="1"/>
        <v/>
      </c>
    </row>
    <row r="12" spans="1:15" ht="10.5" x14ac:dyDescent="0.25">
      <c r="A12" s="98">
        <v>2026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100" t="str">
        <f t="shared" si="0"/>
        <v/>
      </c>
      <c r="O12" s="101" t="str">
        <f t="shared" si="1"/>
        <v/>
      </c>
    </row>
    <row r="13" spans="1:15" ht="10.5" x14ac:dyDescent="0.25">
      <c r="A13" s="98">
        <v>2027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100" t="str">
        <f t="shared" si="0"/>
        <v/>
      </c>
      <c r="O13" s="101" t="str">
        <f t="shared" si="1"/>
        <v/>
      </c>
    </row>
    <row r="14" spans="1:15" ht="10.5" x14ac:dyDescent="0.25">
      <c r="A14" s="98">
        <v>2028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00" t="str">
        <f t="shared" si="0"/>
        <v/>
      </c>
      <c r="O14" s="101" t="str">
        <f t="shared" si="1"/>
        <v/>
      </c>
    </row>
    <row r="15" spans="1:15" ht="10.5" x14ac:dyDescent="0.25">
      <c r="A15" s="98">
        <v>2029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100" t="str">
        <f t="shared" si="0"/>
        <v/>
      </c>
      <c r="O15" s="101" t="str">
        <f t="shared" si="1"/>
        <v/>
      </c>
    </row>
    <row r="16" spans="1:15" ht="10.5" x14ac:dyDescent="0.25">
      <c r="A16" s="98">
        <v>2030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100" t="str">
        <f t="shared" si="0"/>
        <v/>
      </c>
      <c r="O16" s="101" t="str">
        <f t="shared" si="1"/>
        <v/>
      </c>
    </row>
  </sheetData>
  <conditionalFormatting sqref="O4:O16">
    <cfRule type="cellIs" dxfId="3" priority="1" operator="lessThan">
      <formula>0</formula>
    </cfRule>
    <cfRule type="cellIs" dxfId="2" priority="2" operator="greaterThan">
      <formula>0</formula>
    </cfRule>
  </conditionalFormatting>
  <hyperlinks>
    <hyperlink ref="A1" r:id="rId1" xr:uid="{676F277D-256A-403C-BB7F-DA7C8D1DB8AF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AB95-298B-4205-9063-EC428DB1F2F2}">
  <sheetPr>
    <tabColor theme="7"/>
  </sheetPr>
  <dimension ref="A1:D102"/>
  <sheetViews>
    <sheetView workbookViewId="0">
      <selection activeCell="B23" sqref="B23"/>
    </sheetView>
  </sheetViews>
  <sheetFormatPr baseColWidth="10" defaultRowHeight="14" x14ac:dyDescent="0.3"/>
  <cols>
    <col min="1" max="1" width="8.7265625" style="94" customWidth="1"/>
    <col min="2" max="2" width="66.81640625" style="103" customWidth="1"/>
    <col min="3" max="3" width="10.90625" style="94"/>
    <col min="4" max="4" width="33.26953125" style="94" customWidth="1"/>
    <col min="5" max="16384" width="10.90625" style="94"/>
  </cols>
  <sheetData>
    <row r="1" spans="1:4" s="131" customFormat="1" ht="11.5" x14ac:dyDescent="0.35">
      <c r="A1" s="129" t="s">
        <v>48</v>
      </c>
      <c r="B1" s="130" t="s">
        <v>35</v>
      </c>
      <c r="D1" s="132" t="s">
        <v>86</v>
      </c>
    </row>
    <row r="2" spans="1:4" s="102" customFormat="1" x14ac:dyDescent="0.35">
      <c r="A2" s="52" t="s">
        <v>49</v>
      </c>
      <c r="B2" s="133" t="str">
        <f>'CC1'!$D$1</f>
        <v>Conserveries coopératives et SICA</v>
      </c>
      <c r="C2" s="5"/>
      <c r="D2" s="132" t="str">
        <f>'Simulateur pouvoir d''achat'!B4</f>
        <v>Hôtels, cafés restaurants (HCR)</v>
      </c>
    </row>
    <row r="3" spans="1:4" s="102" customFormat="1" x14ac:dyDescent="0.35">
      <c r="A3" s="52" t="s">
        <v>50</v>
      </c>
      <c r="B3" s="133" t="str">
        <f>'CC2'!$D$1</f>
        <v>Négoce Produits du Sol</v>
      </c>
      <c r="C3" s="5"/>
      <c r="D3" s="80" t="str">
        <f>IF($D$2=$B$2,'CC1'!$D9,IF($D$2=$B$3,'CC2'!$D9,IF($D$2=$B$4,'CC3'!$D9,IF($D$2=$B$5,'CC4'!$D9,IF($D$2=$B$6,'CC5'!$D9,IF($D$2=$B$7,'CC6'!$D9,IF($D$2=$B$8,'CC7'!$D9,IF($D$2=$B$9,'CC8'!$D9,IF($D$2=$B$10,'CC9'!$D9,IF($D$2=$B$11,'CC10'!$D9,IF($D$2=$B$12,'CC11'!$D9,IF($D$2=$B$13,'CC12'!$D9,IF($D$2=$B$14,'CC13'!$D9,IF($D$2=$B$15,'CC14'!$D9,IF($D$2=$B$16,'CC15'!$D9,"")))))))))))))))</f>
        <v>1-1</v>
      </c>
    </row>
    <row r="4" spans="1:4" s="102" customFormat="1" x14ac:dyDescent="0.35">
      <c r="A4" s="52" t="s">
        <v>51</v>
      </c>
      <c r="B4" s="133" t="str">
        <f>'CC3'!$D$1</f>
        <v>Hôtels, cafés restaurants (HCR)</v>
      </c>
      <c r="C4" s="5"/>
      <c r="D4" s="80" t="str">
        <f>IF($D$2=$B$2,'CC1'!$D10,IF($D$2=$B$3,'CC2'!$D10,IF($D$2=$B$4,'CC3'!$D10,IF($D$2=$B$5,'CC4'!$D10,IF($D$2=$B$6,'CC5'!$D10,IF($D$2=$B$7,'CC6'!$D10,IF($D$2=$B$8,'CC7'!$D10,IF($D$2=$B$9,'CC8'!$D10,IF($D$2=$B$10,'CC9'!$D10,IF($D$2=$B$11,'CC10'!$D10,IF($D$2=$B$12,'CC11'!$D10,IF($D$2=$B$13,'CC12'!$D10,IF($D$2=$B$14,'CC13'!$D10,IF($D$2=$B$15,'CC14'!$D10,IF($D$2=$B$16,'CC15'!$D10,"")))))))))))))))</f>
        <v>1-2</v>
      </c>
    </row>
    <row r="5" spans="1:4" s="102" customFormat="1" x14ac:dyDescent="0.35">
      <c r="A5" s="52" t="s">
        <v>52</v>
      </c>
      <c r="B5" s="133" t="str">
        <f>'CC4'!$D$1</f>
        <v>Nom Convention collective 4</v>
      </c>
      <c r="C5" s="5"/>
      <c r="D5" s="80" t="str">
        <f>IF($D$2=$B$2,'CC1'!$D11,IF($D$2=$B$3,'CC2'!$D11,IF($D$2=$B$4,'CC3'!$D11,IF($D$2=$B$5,'CC4'!$D11,IF($D$2=$B$6,'CC5'!$D11,IF($D$2=$B$7,'CC6'!$D11,IF($D$2=$B$8,'CC7'!$D11,IF($D$2=$B$9,'CC8'!$D11,IF($D$2=$B$10,'CC9'!$D11,IF($D$2=$B$11,'CC10'!$D11,IF($D$2=$B$12,'CC11'!$D11,IF($D$2=$B$13,'CC12'!$D11,IF($D$2=$B$14,'CC13'!$D11,IF($D$2=$B$15,'CC14'!$D11,IF($D$2=$B$16,'CC15'!$D11,"")))))))))))))))</f>
        <v>1-3</v>
      </c>
    </row>
    <row r="6" spans="1:4" x14ac:dyDescent="0.3">
      <c r="A6" s="52" t="s">
        <v>57</v>
      </c>
      <c r="B6" s="133" t="str">
        <f>'CC5'!$D$1</f>
        <v>Nom Convention collective 5</v>
      </c>
      <c r="C6" s="1"/>
      <c r="D6" s="80" t="str">
        <f>IF($D$2=$B$2,'CC1'!$D12,IF($D$2=$B$3,'CC2'!$D12,IF($D$2=$B$4,'CC3'!$D12,IF($D$2=$B$5,'CC4'!$D12,IF($D$2=$B$6,'CC5'!$D12,IF($D$2=$B$7,'CC6'!$D12,IF($D$2=$B$8,'CC7'!$D12,IF($D$2=$B$9,'CC8'!$D12,IF($D$2=$B$10,'CC9'!$D12,IF($D$2=$B$11,'CC10'!$D12,IF($D$2=$B$12,'CC11'!$D12,IF($D$2=$B$13,'CC12'!$D12,IF($D$2=$B$14,'CC13'!$D12,IF($D$2=$B$15,'CC14'!$D12,IF($D$2=$B$16,'CC15'!$D12,"")))))))))))))))</f>
        <v>2-1</v>
      </c>
    </row>
    <row r="7" spans="1:4" x14ac:dyDescent="0.3">
      <c r="A7" s="52" t="s">
        <v>58</v>
      </c>
      <c r="B7" s="133" t="str">
        <f>'CC6'!$D$1</f>
        <v>Nom Convention collective 6</v>
      </c>
      <c r="C7" s="1"/>
      <c r="D7" s="80" t="str">
        <f>IF($D$2=$B$2,'CC1'!$D13,IF($D$2=$B$3,'CC2'!$D13,IF($D$2=$B$4,'CC3'!$D13,IF($D$2=$B$5,'CC4'!$D13,IF($D$2=$B$6,'CC5'!$D13,IF($D$2=$B$7,'CC6'!$D13,IF($D$2=$B$8,'CC7'!$D13,IF($D$2=$B$9,'CC8'!$D13,IF($D$2=$B$10,'CC9'!$D13,IF($D$2=$B$11,'CC10'!$D13,IF($D$2=$B$12,'CC11'!$D13,IF($D$2=$B$13,'CC12'!$D13,IF($D$2=$B$14,'CC13'!$D13,IF($D$2=$B$15,'CC14'!$D13,IF($D$2=$B$16,'CC15'!$D13,"")))))))))))))))</f>
        <v>2-2</v>
      </c>
    </row>
    <row r="8" spans="1:4" x14ac:dyDescent="0.3">
      <c r="A8" s="52" t="s">
        <v>59</v>
      </c>
      <c r="B8" s="133" t="str">
        <f>'CC7'!$D$1</f>
        <v>Nom Convention collective 7</v>
      </c>
      <c r="C8" s="1"/>
      <c r="D8" s="80" t="str">
        <f>IF($D$2=$B$2,'CC1'!$D14,IF($D$2=$B$3,'CC2'!$D14,IF($D$2=$B$4,'CC3'!$D14,IF($D$2=$B$5,'CC4'!$D14,IF($D$2=$B$6,'CC5'!$D14,IF($D$2=$B$7,'CC6'!$D14,IF($D$2=$B$8,'CC7'!$D14,IF($D$2=$B$9,'CC8'!$D14,IF($D$2=$B$10,'CC9'!$D14,IF($D$2=$B$11,'CC10'!$D14,IF($D$2=$B$12,'CC11'!$D14,IF($D$2=$B$13,'CC12'!$D14,IF($D$2=$B$14,'CC13'!$D14,IF($D$2=$B$15,'CC14'!$D14,IF($D$2=$B$16,'CC15'!$D14,"")))))))))))))))</f>
        <v>2-3</v>
      </c>
    </row>
    <row r="9" spans="1:4" x14ac:dyDescent="0.3">
      <c r="A9" s="52" t="s">
        <v>60</v>
      </c>
      <c r="B9" s="133" t="str">
        <f>'CC8'!$D$1</f>
        <v>Nom Convention collective 8</v>
      </c>
      <c r="C9" s="1"/>
      <c r="D9" s="80" t="str">
        <f>IF($D$2=$B$2,'CC1'!$D15,IF($D$2=$B$3,'CC2'!$D15,IF($D$2=$B$4,'CC3'!$D15,IF($D$2=$B$5,'CC4'!$D15,IF($D$2=$B$6,'CC5'!$D15,IF($D$2=$B$7,'CC6'!$D15,IF($D$2=$B$8,'CC7'!$D15,IF($D$2=$B$9,'CC8'!$D15,IF($D$2=$B$10,'CC9'!$D15,IF($D$2=$B$11,'CC10'!$D15,IF($D$2=$B$12,'CC11'!$D15,IF($D$2=$B$13,'CC12'!$D15,IF($D$2=$B$14,'CC13'!$D15,IF($D$2=$B$15,'CC14'!$D15,IF($D$2=$B$16,'CC15'!$D15,"")))))))))))))))</f>
        <v>3-1</v>
      </c>
    </row>
    <row r="10" spans="1:4" x14ac:dyDescent="0.3">
      <c r="A10" s="52" t="s">
        <v>61</v>
      </c>
      <c r="B10" s="133" t="str">
        <f>'CC9'!$D$1</f>
        <v>Nom Convention collective 9</v>
      </c>
      <c r="C10" s="1"/>
      <c r="D10" s="80" t="str">
        <f>IF($D$2=$B$2,'CC1'!$D16,IF($D$2=$B$3,'CC2'!$D16,IF($D$2=$B$4,'CC3'!$D16,IF($D$2=$B$5,'CC4'!$D16,IF($D$2=$B$6,'CC5'!$D16,IF($D$2=$B$7,'CC6'!$D16,IF($D$2=$B$8,'CC7'!$D16,IF($D$2=$B$9,'CC8'!$D16,IF($D$2=$B$10,'CC9'!$D16,IF($D$2=$B$11,'CC10'!$D16,IF($D$2=$B$12,'CC11'!$D16,IF($D$2=$B$13,'CC12'!$D16,IF($D$2=$B$14,'CC13'!$D16,IF($D$2=$B$15,'CC14'!$D16,IF($D$2=$B$16,'CC15'!$D16,"")))))))))))))))</f>
        <v>3-2</v>
      </c>
    </row>
    <row r="11" spans="1:4" x14ac:dyDescent="0.3">
      <c r="A11" s="52" t="s">
        <v>62</v>
      </c>
      <c r="B11" s="133" t="str">
        <f>'CC10'!$D$1</f>
        <v>Nom Convention collective 10</v>
      </c>
      <c r="C11" s="1"/>
      <c r="D11" s="80" t="str">
        <f>IF($D$2=$B$2,'CC1'!$D17,IF($D$2=$B$3,'CC2'!$D17,IF($D$2=$B$4,'CC3'!$D17,IF($D$2=$B$5,'CC4'!$D17,IF($D$2=$B$6,'CC5'!$D17,IF($D$2=$B$7,'CC6'!$D17,IF($D$2=$B$8,'CC7'!$D17,IF($D$2=$B$9,'CC8'!$D17,IF($D$2=$B$10,'CC9'!$D17,IF($D$2=$B$11,'CC10'!$D17,IF($D$2=$B$12,'CC11'!$D17,IF($D$2=$B$13,'CC12'!$D17,IF($D$2=$B$14,'CC13'!$D17,IF($D$2=$B$15,'CC14'!$D17,IF($D$2=$B$16,'CC15'!$D17,"")))))))))))))))</f>
        <v>3-3</v>
      </c>
    </row>
    <row r="12" spans="1:4" x14ac:dyDescent="0.3">
      <c r="A12" s="52" t="s">
        <v>63</v>
      </c>
      <c r="B12" s="133" t="str">
        <f>'CC11'!$D$1</f>
        <v>Nom Convention collective 11</v>
      </c>
      <c r="C12" s="1"/>
      <c r="D12" s="80" t="str">
        <f>IF($D$2=$B$2,'CC1'!$D18,IF($D$2=$B$3,'CC2'!$D18,IF($D$2=$B$4,'CC3'!$D18,IF($D$2=$B$5,'CC4'!$D18,IF($D$2=$B$6,'CC5'!$D18,IF($D$2=$B$7,'CC6'!$D18,IF($D$2=$B$8,'CC7'!$D18,IF($D$2=$B$9,'CC8'!$D18,IF($D$2=$B$10,'CC9'!$D18,IF($D$2=$B$11,'CC10'!$D18,IF($D$2=$B$12,'CC11'!$D18,IF($D$2=$B$13,'CC12'!$D18,IF($D$2=$B$14,'CC13'!$D18,IF($D$2=$B$15,'CC14'!$D18,IF($D$2=$B$16,'CC15'!$D18,"")))))))))))))))</f>
        <v>4-1</v>
      </c>
    </row>
    <row r="13" spans="1:4" x14ac:dyDescent="0.3">
      <c r="A13" s="52" t="s">
        <v>64</v>
      </c>
      <c r="B13" s="133" t="str">
        <f>'CC12'!$D$1</f>
        <v>Nom Convention collective 12</v>
      </c>
      <c r="C13" s="1"/>
      <c r="D13" s="80" t="str">
        <f>IF($D$2=$B$2,'CC1'!$D19,IF($D$2=$B$3,'CC2'!$D19,IF($D$2=$B$4,'CC3'!$D19,IF($D$2=$B$5,'CC4'!$D19,IF($D$2=$B$6,'CC5'!$D19,IF($D$2=$B$7,'CC6'!$D19,IF($D$2=$B$8,'CC7'!$D19,IF($D$2=$B$9,'CC8'!$D19,IF($D$2=$B$10,'CC9'!$D19,IF($D$2=$B$11,'CC10'!$D19,IF($D$2=$B$12,'CC11'!$D19,IF($D$2=$B$13,'CC12'!$D19,IF($D$2=$B$14,'CC13'!$D19,IF($D$2=$B$15,'CC14'!$D19,IF($D$2=$B$16,'CC15'!$D19,"")))))))))))))))</f>
        <v>4-2</v>
      </c>
    </row>
    <row r="14" spans="1:4" x14ac:dyDescent="0.3">
      <c r="A14" s="52" t="s">
        <v>65</v>
      </c>
      <c r="B14" s="133" t="str">
        <f>'CC13'!$D$1</f>
        <v>Nom Convention collective 13</v>
      </c>
      <c r="C14" s="1"/>
      <c r="D14" s="80" t="str">
        <f>IF($D$2=$B$2,'CC1'!$D20,IF($D$2=$B$3,'CC2'!$D20,IF($D$2=$B$4,'CC3'!$D20,IF($D$2=$B$5,'CC4'!$D20,IF($D$2=$B$6,'CC5'!$D20,IF($D$2=$B$7,'CC6'!$D20,IF($D$2=$B$8,'CC7'!$D20,IF($D$2=$B$9,'CC8'!$D20,IF($D$2=$B$10,'CC9'!$D20,IF($D$2=$B$11,'CC10'!$D20,IF($D$2=$B$12,'CC11'!$D20,IF($D$2=$B$13,'CC12'!$D20,IF($D$2=$B$14,'CC13'!$D20,IF($D$2=$B$15,'CC14'!$D20,IF($D$2=$B$16,'CC15'!$D20,"")))))))))))))))</f>
        <v>4-3</v>
      </c>
    </row>
    <row r="15" spans="1:4" x14ac:dyDescent="0.3">
      <c r="A15" s="52" t="s">
        <v>66</v>
      </c>
      <c r="B15" s="133" t="str">
        <f>'CC14'!$D$1</f>
        <v>Nom Convention collective 14</v>
      </c>
      <c r="C15" s="1"/>
      <c r="D15" s="80" t="str">
        <f>IF($D$2=$B$2,'CC1'!$D21,IF($D$2=$B$3,'CC2'!$D21,IF($D$2=$B$4,'CC3'!$D21,IF($D$2=$B$5,'CC4'!$D21,IF($D$2=$B$6,'CC5'!$D21,IF($D$2=$B$7,'CC6'!$D21,IF($D$2=$B$8,'CC7'!$D21,IF($D$2=$B$9,'CC8'!$D21,IF($D$2=$B$10,'CC9'!$D21,IF($D$2=$B$11,'CC10'!$D21,IF($D$2=$B$12,'CC11'!$D21,IF($D$2=$B$13,'CC12'!$D21,IF($D$2=$B$14,'CC13'!$D21,IF($D$2=$B$15,'CC14'!$D21,IF($D$2=$B$16,'CC15'!$D21,"")))))))))))))))</f>
        <v>5-1</v>
      </c>
    </row>
    <row r="16" spans="1:4" x14ac:dyDescent="0.3">
      <c r="A16" s="52" t="s">
        <v>67</v>
      </c>
      <c r="B16" s="133" t="str">
        <f>'CC15'!$D$1</f>
        <v>Nom Convention Collective 15</v>
      </c>
      <c r="C16" s="1"/>
      <c r="D16" s="80" t="str">
        <f>IF($D$2=$B$2,'CC1'!$D22,IF($D$2=$B$3,'CC2'!$D22,IF($D$2=$B$4,'CC3'!$D22,IF($D$2=$B$5,'CC4'!$D22,IF($D$2=$B$6,'CC5'!$D22,IF($D$2=$B$7,'CC6'!$D22,IF($D$2=$B$8,'CC7'!$D22,IF($D$2=$B$9,'CC8'!$D22,IF($D$2=$B$10,'CC9'!$D22,IF($D$2=$B$11,'CC10'!$D22,IF($D$2=$B$12,'CC11'!$D22,IF($D$2=$B$13,'CC12'!$D22,IF($D$2=$B$14,'CC13'!$D22,IF($D$2=$B$15,'CC14'!$D22,IF($D$2=$B$16,'CC15'!$D22,"")))))))))))))))</f>
        <v>5-2</v>
      </c>
    </row>
    <row r="17" spans="1:4" x14ac:dyDescent="0.3">
      <c r="A17" s="1"/>
      <c r="B17" s="134"/>
      <c r="C17" s="1"/>
      <c r="D17" s="80" t="str">
        <f>IF($D$2=$B$2,'CC1'!$D23,IF($D$2=$B$3,'CC2'!$D23,IF($D$2=$B$4,'CC3'!$D23,IF($D$2=$B$5,'CC4'!$D23,IF($D$2=$B$6,'CC5'!$D23,IF($D$2=$B$7,'CC6'!$D23,IF($D$2=$B$8,'CC7'!$D23,IF($D$2=$B$9,'CC8'!$D23,IF($D$2=$B$10,'CC9'!$D23,IF($D$2=$B$11,'CC10'!$D23,IF($D$2=$B$12,'CC11'!$D23,IF($D$2=$B$13,'CC12'!$D23,IF($D$2=$B$14,'CC13'!$D23,IF($D$2=$B$15,'CC14'!$D23,IF($D$2=$B$16,'CC15'!$D23,"")))))))))))))))</f>
        <v>5-3</v>
      </c>
    </row>
    <row r="18" spans="1:4" x14ac:dyDescent="0.3">
      <c r="A18" s="1"/>
      <c r="B18" s="134"/>
      <c r="C18" s="1"/>
      <c r="D18" s="80">
        <f>IF($D$2=$B$2,'CC1'!$D24,IF($D$2=$B$3,'CC2'!$D24,IF($D$2=$B$4,'CC3'!$D24,IF($D$2=$B$5,'CC4'!$D24,IF($D$2=$B$6,'CC5'!$D24,IF($D$2=$B$7,'CC6'!$D24,IF($D$2=$B$8,'CC7'!$D24,IF($D$2=$B$9,'CC8'!$D24,IF($D$2=$B$10,'CC9'!$D24,IF($D$2=$B$11,'CC10'!$D24,IF($D$2=$B$12,'CC11'!$D24,IF($D$2=$B$13,'CC12'!$D24,IF($D$2=$B$14,'CC13'!$D24,IF($D$2=$B$15,'CC14'!$D24,IF($D$2=$B$16,'CC15'!$D24,"")))))))))))))))</f>
        <v>0</v>
      </c>
    </row>
    <row r="19" spans="1:4" x14ac:dyDescent="0.3">
      <c r="A19" s="1"/>
      <c r="B19" s="134"/>
      <c r="C19" s="1"/>
      <c r="D19" s="80">
        <f>IF($D$2=$B$2,'CC1'!$D25,IF($D$2=$B$3,'CC2'!$D25,IF($D$2=$B$4,'CC3'!$D25,IF($D$2=$B$5,'CC4'!$D25,IF($D$2=$B$6,'CC5'!$D25,IF($D$2=$B$7,'CC6'!$D25,IF($D$2=$B$8,'CC7'!$D25,IF($D$2=$B$9,'CC8'!$D25,IF($D$2=$B$10,'CC9'!$D25,IF($D$2=$B$11,'CC10'!$D25,IF($D$2=$B$12,'CC11'!$D25,IF($D$2=$B$13,'CC12'!$D25,IF($D$2=$B$14,'CC13'!$D25,IF($D$2=$B$15,'CC14'!$D25,IF($D$2=$B$16,'CC15'!$D25,"")))))))))))))))</f>
        <v>0</v>
      </c>
    </row>
    <row r="20" spans="1:4" x14ac:dyDescent="0.3">
      <c r="A20" s="1"/>
      <c r="B20" s="134"/>
      <c r="C20" s="1"/>
      <c r="D20" s="80">
        <f>IF($D$2=$B$2,'CC1'!$D26,IF($D$2=$B$3,'CC2'!$D26,IF($D$2=$B$4,'CC3'!$D26,IF($D$2=$B$5,'CC4'!$D26,IF($D$2=$B$6,'CC5'!$D26,IF($D$2=$B$7,'CC6'!$D26,IF($D$2=$B$8,'CC7'!$D26,IF($D$2=$B$9,'CC8'!$D26,IF($D$2=$B$10,'CC9'!$D26,IF($D$2=$B$11,'CC10'!$D26,IF($D$2=$B$12,'CC11'!$D26,IF($D$2=$B$13,'CC12'!$D26,IF($D$2=$B$14,'CC13'!$D26,IF($D$2=$B$15,'CC14'!$D26,IF($D$2=$B$16,'CC15'!$D26,"")))))))))))))))</f>
        <v>0</v>
      </c>
    </row>
    <row r="21" spans="1:4" x14ac:dyDescent="0.3">
      <c r="A21" s="1"/>
      <c r="B21" s="134"/>
      <c r="C21" s="1"/>
      <c r="D21" s="80">
        <f>IF($D$2=$B$2,'CC1'!$D27,IF($D$2=$B$3,'CC2'!$D27,IF($D$2=$B$4,'CC3'!$D27,IF($D$2=$B$5,'CC4'!$D27,IF($D$2=$B$6,'CC5'!$D27,IF($D$2=$B$7,'CC6'!$D27,IF($D$2=$B$8,'CC7'!$D27,IF($D$2=$B$9,'CC8'!$D27,IF($D$2=$B$10,'CC9'!$D27,IF($D$2=$B$11,'CC10'!$D27,IF($D$2=$B$12,'CC11'!$D27,IF($D$2=$B$13,'CC12'!$D27,IF($D$2=$B$14,'CC13'!$D27,IF($D$2=$B$15,'CC14'!$D27,IF($D$2=$B$16,'CC15'!$D27,"")))))))))))))))</f>
        <v>0</v>
      </c>
    </row>
    <row r="22" spans="1:4" x14ac:dyDescent="0.3">
      <c r="A22" s="1"/>
      <c r="B22" s="134"/>
      <c r="C22" s="1"/>
      <c r="D22" s="80">
        <f>IF($D$2=$B$2,'CC1'!$D28,IF($D$2=$B$3,'CC2'!$D28,IF($D$2=$B$4,'CC3'!$D28,IF($D$2=$B$5,'CC4'!$D28,IF($D$2=$B$6,'CC5'!$D28,IF($D$2=$B$7,'CC6'!$D28,IF($D$2=$B$8,'CC7'!$D28,IF($D$2=$B$9,'CC8'!$D28,IF($D$2=$B$10,'CC9'!$D28,IF($D$2=$B$11,'CC10'!$D28,IF($D$2=$B$12,'CC11'!$D28,IF($D$2=$B$13,'CC12'!$D28,IF($D$2=$B$14,'CC13'!$D28,IF($D$2=$B$15,'CC14'!$D28,IF($D$2=$B$16,'CC15'!$D28,"")))))))))))))))</f>
        <v>0</v>
      </c>
    </row>
    <row r="23" spans="1:4" x14ac:dyDescent="0.3">
      <c r="A23" s="1"/>
      <c r="B23" s="134"/>
      <c r="C23" s="1"/>
      <c r="D23" s="80">
        <f>IF($D$2=$B$2,'CC1'!$D29,IF($D$2=$B$3,'CC2'!$D29,IF($D$2=$B$4,'CC3'!$D29,IF($D$2=$B$5,'CC4'!$D29,IF($D$2=$B$6,'CC5'!$D29,IF($D$2=$B$7,'CC6'!$D29,IF($D$2=$B$8,'CC7'!$D29,IF($D$2=$B$9,'CC8'!$D29,IF($D$2=$B$10,'CC9'!$D29,IF($D$2=$B$11,'CC10'!$D29,IF($D$2=$B$12,'CC11'!$D29,IF($D$2=$B$13,'CC12'!$D29,IF($D$2=$B$14,'CC13'!$D29,IF($D$2=$B$15,'CC14'!$D29,IF($D$2=$B$16,'CC15'!$D29,"")))))))))))))))</f>
        <v>0</v>
      </c>
    </row>
    <row r="24" spans="1:4" x14ac:dyDescent="0.3">
      <c r="A24" s="1"/>
      <c r="B24" s="134"/>
      <c r="C24" s="1"/>
      <c r="D24" s="80">
        <f>IF($D$2=$B$2,'CC1'!$D30,IF($D$2=$B$3,'CC2'!$D30,IF($D$2=$B$4,'CC3'!$D30,IF($D$2=$B$5,'CC4'!$D30,IF($D$2=$B$6,'CC5'!$D30,IF($D$2=$B$7,'CC6'!$D30,IF($D$2=$B$8,'CC7'!$D30,IF($D$2=$B$9,'CC8'!$D30,IF($D$2=$B$10,'CC9'!$D30,IF($D$2=$B$11,'CC10'!$D30,IF($D$2=$B$12,'CC11'!$D30,IF($D$2=$B$13,'CC12'!$D30,IF($D$2=$B$14,'CC13'!$D30,IF($D$2=$B$15,'CC14'!$D30,IF($D$2=$B$16,'CC15'!$D30,"")))))))))))))))</f>
        <v>0</v>
      </c>
    </row>
    <row r="25" spans="1:4" x14ac:dyDescent="0.3">
      <c r="A25" s="1"/>
      <c r="B25" s="134"/>
      <c r="C25" s="1"/>
      <c r="D25" s="80">
        <f>IF($D$2=$B$2,'CC1'!$D31,IF($D$2=$B$3,'CC2'!$D31,IF($D$2=$B$4,'CC3'!$D31,IF($D$2=$B$5,'CC4'!$D31,IF($D$2=$B$6,'CC5'!$D31,IF($D$2=$B$7,'CC6'!$D31,IF($D$2=$B$8,'CC7'!$D31,IF($D$2=$B$9,'CC8'!$D31,IF($D$2=$B$10,'CC9'!$D31,IF($D$2=$B$11,'CC10'!$D31,IF($D$2=$B$12,'CC11'!$D31,IF($D$2=$B$13,'CC12'!$D31,IF($D$2=$B$14,'CC13'!$D31,IF($D$2=$B$15,'CC14'!$D31,IF($D$2=$B$16,'CC15'!$D31,"")))))))))))))))</f>
        <v>0</v>
      </c>
    </row>
    <row r="26" spans="1:4" x14ac:dyDescent="0.3">
      <c r="A26" s="1"/>
      <c r="B26" s="134"/>
      <c r="C26" s="1"/>
      <c r="D26" s="80">
        <f>IF($D$2=$B$2,'CC1'!$D32,IF($D$2=$B$3,'CC2'!$D32,IF($D$2=$B$4,'CC3'!$D32,IF($D$2=$B$5,'CC4'!$D32,IF($D$2=$B$6,'CC5'!$D32,IF($D$2=$B$7,'CC6'!$D32,IF($D$2=$B$8,'CC7'!$D32,IF($D$2=$B$9,'CC8'!$D32,IF($D$2=$B$10,'CC9'!$D32,IF($D$2=$B$11,'CC10'!$D32,IF($D$2=$B$12,'CC11'!$D32,IF($D$2=$B$13,'CC12'!$D32,IF($D$2=$B$14,'CC13'!$D32,IF($D$2=$B$15,'CC14'!$D32,IF($D$2=$B$16,'CC15'!$D32,"")))))))))))))))</f>
        <v>0</v>
      </c>
    </row>
    <row r="27" spans="1:4" x14ac:dyDescent="0.3">
      <c r="A27" s="1"/>
      <c r="B27" s="134"/>
      <c r="C27" s="1"/>
      <c r="D27" s="80">
        <f>IF($D$2=$B$2,'CC1'!$D33,IF($D$2=$B$3,'CC2'!$D33,IF($D$2=$B$4,'CC3'!$D33,IF($D$2=$B$5,'CC4'!$D33,IF($D$2=$B$6,'CC5'!$D33,IF($D$2=$B$7,'CC6'!$D33,IF($D$2=$B$8,'CC7'!$D33,IF($D$2=$B$9,'CC8'!$D33,IF($D$2=$B$10,'CC9'!$D33,IF($D$2=$B$11,'CC10'!$D33,IF($D$2=$B$12,'CC11'!$D33,IF($D$2=$B$13,'CC12'!$D33,IF($D$2=$B$14,'CC13'!$D33,IF($D$2=$B$15,'CC14'!$D33,IF($D$2=$B$16,'CC15'!$D33,"")))))))))))))))</f>
        <v>0</v>
      </c>
    </row>
    <row r="28" spans="1:4" x14ac:dyDescent="0.3">
      <c r="A28" s="1"/>
      <c r="B28" s="134"/>
      <c r="C28" s="1"/>
      <c r="D28" s="80">
        <f>IF($D$2=$B$2,'CC1'!$D34,IF($D$2=$B$3,'CC2'!$D34,IF($D$2=$B$4,'CC3'!$D34,IF($D$2=$B$5,'CC4'!$D34,IF($D$2=$B$6,'CC5'!$D34,IF($D$2=$B$7,'CC6'!$D34,IF($D$2=$B$8,'CC7'!$D34,IF($D$2=$B$9,'CC8'!$D34,IF($D$2=$B$10,'CC9'!$D34,IF($D$2=$B$11,'CC10'!$D34,IF($D$2=$B$12,'CC11'!$D34,IF($D$2=$B$13,'CC12'!$D34,IF($D$2=$B$14,'CC13'!$D34,IF($D$2=$B$15,'CC14'!$D34,IF($D$2=$B$16,'CC15'!$D34,"")))))))))))))))</f>
        <v>0</v>
      </c>
    </row>
    <row r="29" spans="1:4" x14ac:dyDescent="0.3">
      <c r="A29" s="1"/>
      <c r="B29" s="134"/>
      <c r="C29" s="1"/>
      <c r="D29" s="80">
        <f>IF($D$2=$B$2,'CC1'!$D35,IF($D$2=$B$3,'CC2'!$D35,IF($D$2=$B$4,'CC3'!$D35,IF($D$2=$B$5,'CC4'!$D35,IF($D$2=$B$6,'CC5'!$D35,IF($D$2=$B$7,'CC6'!$D35,IF($D$2=$B$8,'CC7'!$D35,IF($D$2=$B$9,'CC8'!$D35,IF($D$2=$B$10,'CC9'!$D35,IF($D$2=$B$11,'CC10'!$D35,IF($D$2=$B$12,'CC11'!$D35,IF($D$2=$B$13,'CC12'!$D35,IF($D$2=$B$14,'CC13'!$D35,IF($D$2=$B$15,'CC14'!$D35,IF($D$2=$B$16,'CC15'!$D35,"")))))))))))))))</f>
        <v>0</v>
      </c>
    </row>
    <row r="30" spans="1:4" x14ac:dyDescent="0.3">
      <c r="A30" s="1"/>
      <c r="B30" s="134"/>
      <c r="C30" s="1"/>
      <c r="D30" s="80">
        <f>IF($D$2=$B$2,'CC1'!$D36,IF($D$2=$B$3,'CC2'!$D36,IF($D$2=$B$4,'CC3'!$D36,IF($D$2=$B$5,'CC4'!$D36,IF($D$2=$B$6,'CC5'!$D36,IF($D$2=$B$7,'CC6'!$D36,IF($D$2=$B$8,'CC7'!$D36,IF($D$2=$B$9,'CC8'!$D36,IF($D$2=$B$10,'CC9'!$D36,IF($D$2=$B$11,'CC10'!$D36,IF($D$2=$B$12,'CC11'!$D36,IF($D$2=$B$13,'CC12'!$D36,IF($D$2=$B$14,'CC13'!$D36,IF($D$2=$B$15,'CC14'!$D36,IF($D$2=$B$16,'CC15'!$D36,"")))))))))))))))</f>
        <v>0</v>
      </c>
    </row>
    <row r="31" spans="1:4" x14ac:dyDescent="0.3">
      <c r="A31" s="1"/>
      <c r="B31" s="134"/>
      <c r="C31" s="1"/>
      <c r="D31" s="80">
        <f>IF($D$2=$B$2,'CC1'!$D37,IF($D$2=$B$3,'CC2'!$D37,IF($D$2=$B$4,'CC3'!$D37,IF($D$2=$B$5,'CC4'!$D37,IF($D$2=$B$6,'CC5'!$D37,IF($D$2=$B$7,'CC6'!$D37,IF($D$2=$B$8,'CC7'!$D37,IF($D$2=$B$9,'CC8'!$D37,IF($D$2=$B$10,'CC9'!$D37,IF($D$2=$B$11,'CC10'!$D37,IF($D$2=$B$12,'CC11'!$D37,IF($D$2=$B$13,'CC12'!$D37,IF($D$2=$B$14,'CC13'!$D37,IF($D$2=$B$15,'CC14'!$D37,IF($D$2=$B$16,'CC15'!$D37,"")))))))))))))))</f>
        <v>0</v>
      </c>
    </row>
    <row r="32" spans="1:4" x14ac:dyDescent="0.3">
      <c r="A32" s="1"/>
      <c r="B32" s="134"/>
      <c r="C32" s="1"/>
      <c r="D32" s="80">
        <f>IF($D$2=$B$2,'CC1'!$D38,IF($D$2=$B$3,'CC2'!$D38,IF($D$2=$B$4,'CC3'!$D38,IF($D$2=$B$5,'CC4'!$D38,IF($D$2=$B$6,'CC5'!$D38,IF($D$2=$B$7,'CC6'!$D38,IF($D$2=$B$8,'CC7'!$D38,IF($D$2=$B$9,'CC8'!$D38,IF($D$2=$B$10,'CC9'!$D38,IF($D$2=$B$11,'CC10'!$D38,IF($D$2=$B$12,'CC11'!$D38,IF($D$2=$B$13,'CC12'!$D38,IF($D$2=$B$14,'CC13'!$D38,IF($D$2=$B$15,'CC14'!$D38,IF($D$2=$B$16,'CC15'!$D38,"")))))))))))))))</f>
        <v>0</v>
      </c>
    </row>
    <row r="33" spans="1:4" x14ac:dyDescent="0.3">
      <c r="A33" s="1"/>
      <c r="B33" s="134"/>
      <c r="C33" s="1"/>
      <c r="D33" s="80">
        <f>IF($D$2=$B$2,'CC1'!$D39,IF($D$2=$B$3,'CC2'!$D39,IF($D$2=$B$4,'CC3'!$D39,IF($D$2=$B$5,'CC4'!$D39,IF($D$2=$B$6,'CC5'!$D39,IF($D$2=$B$7,'CC6'!$D39,IF($D$2=$B$8,'CC7'!$D39,IF($D$2=$B$9,'CC8'!$D39,IF($D$2=$B$10,'CC9'!$D39,IF($D$2=$B$11,'CC10'!$D39,IF($D$2=$B$12,'CC11'!$D39,IF($D$2=$B$13,'CC12'!$D39,IF($D$2=$B$14,'CC13'!$D39,IF($D$2=$B$15,'CC14'!$D39,IF($D$2=$B$16,'CC15'!$D39,"")))))))))))))))</f>
        <v>0</v>
      </c>
    </row>
    <row r="34" spans="1:4" x14ac:dyDescent="0.3">
      <c r="A34" s="1"/>
      <c r="B34" s="134"/>
      <c r="C34" s="1"/>
      <c r="D34" s="80">
        <f>IF($D$2=$B$2,'CC1'!$D40,IF($D$2=$B$3,'CC2'!$D40,IF($D$2=$B$4,'CC3'!$D40,IF($D$2=$B$5,'CC4'!$D40,IF($D$2=$B$6,'CC5'!$D40,IF($D$2=$B$7,'CC6'!$D40,IF($D$2=$B$8,'CC7'!$D40,IF($D$2=$B$9,'CC8'!$D40,IF($D$2=$B$10,'CC9'!$D40,IF($D$2=$B$11,'CC10'!$D40,IF($D$2=$B$12,'CC11'!$D40,IF($D$2=$B$13,'CC12'!$D40,IF($D$2=$B$14,'CC13'!$D40,IF($D$2=$B$15,'CC14'!$D40,IF($D$2=$B$16,'CC15'!$D40,"")))))))))))))))</f>
        <v>0</v>
      </c>
    </row>
    <row r="35" spans="1:4" x14ac:dyDescent="0.3">
      <c r="A35" s="1"/>
      <c r="B35" s="134"/>
      <c r="C35" s="1"/>
      <c r="D35" s="80">
        <f>IF($D$2=$B$2,'CC1'!$D41,IF($D$2=$B$3,'CC2'!$D41,IF($D$2=$B$4,'CC3'!$D41,IF($D$2=$B$5,'CC4'!$D41,IF($D$2=$B$6,'CC5'!$D41,IF($D$2=$B$7,'CC6'!$D41,IF($D$2=$B$8,'CC7'!$D41,IF($D$2=$B$9,'CC8'!$D41,IF($D$2=$B$10,'CC9'!$D41,IF($D$2=$B$11,'CC10'!$D41,IF($D$2=$B$12,'CC11'!$D41,IF($D$2=$B$13,'CC12'!$D41,IF($D$2=$B$14,'CC13'!$D41,IF($D$2=$B$15,'CC14'!$D41,IF($D$2=$B$16,'CC15'!$D41,"")))))))))))))))</f>
        <v>0</v>
      </c>
    </row>
    <row r="36" spans="1:4" x14ac:dyDescent="0.3">
      <c r="A36" s="1"/>
      <c r="B36" s="134"/>
      <c r="C36" s="1"/>
      <c r="D36" s="80">
        <f>IF($D$2=$B$2,'CC1'!$D42,IF($D$2=$B$3,'CC2'!$D42,IF($D$2=$B$4,'CC3'!$D42,IF($D$2=$B$5,'CC4'!$D42,IF($D$2=$B$6,'CC5'!$D42,IF($D$2=$B$7,'CC6'!$D42,IF($D$2=$B$8,'CC7'!$D42,IF($D$2=$B$9,'CC8'!$D42,IF($D$2=$B$10,'CC9'!$D42,IF($D$2=$B$11,'CC10'!$D42,IF($D$2=$B$12,'CC11'!$D42,IF($D$2=$B$13,'CC12'!$D42,IF($D$2=$B$14,'CC13'!$D42,IF($D$2=$B$15,'CC14'!$D42,IF($D$2=$B$16,'CC15'!$D42,"")))))))))))))))</f>
        <v>0</v>
      </c>
    </row>
    <row r="37" spans="1:4" x14ac:dyDescent="0.3">
      <c r="A37" s="1"/>
      <c r="B37" s="134"/>
      <c r="C37" s="1"/>
      <c r="D37" s="80">
        <f>IF($D$2=$B$2,'CC1'!$D43,IF($D$2=$B$3,'CC2'!$D43,IF($D$2=$B$4,'CC3'!$D43,IF($D$2=$B$5,'CC4'!$D43,IF($D$2=$B$6,'CC5'!$D43,IF($D$2=$B$7,'CC6'!$D43,IF($D$2=$B$8,'CC7'!$D43,IF($D$2=$B$9,'CC8'!$D43,IF($D$2=$B$10,'CC9'!$D43,IF($D$2=$B$11,'CC10'!$D43,IF($D$2=$B$12,'CC11'!$D43,IF($D$2=$B$13,'CC12'!$D43,IF($D$2=$B$14,'CC13'!$D43,IF($D$2=$B$15,'CC14'!$D43,IF($D$2=$B$16,'CC15'!$D43,"")))))))))))))))</f>
        <v>0</v>
      </c>
    </row>
    <row r="38" spans="1:4" x14ac:dyDescent="0.3">
      <c r="A38" s="1"/>
      <c r="B38" s="134"/>
      <c r="C38" s="1"/>
      <c r="D38" s="80">
        <f>IF($D$2=$B$2,'CC1'!$D44,IF($D$2=$B$3,'CC2'!$D44,IF($D$2=$B$4,'CC3'!$D44,IF($D$2=$B$5,'CC4'!$D44,IF($D$2=$B$6,'CC5'!$D44,IF($D$2=$B$7,'CC6'!$D44,IF($D$2=$B$8,'CC7'!$D44,IF($D$2=$B$9,'CC8'!$D44,IF($D$2=$B$10,'CC9'!$D44,IF($D$2=$B$11,'CC10'!$D44,IF($D$2=$B$12,'CC11'!$D44,IF($D$2=$B$13,'CC12'!$D44,IF($D$2=$B$14,'CC13'!$D44,IF($D$2=$B$15,'CC14'!$D44,IF($D$2=$B$16,'CC15'!$D44,"")))))))))))))))</f>
        <v>0</v>
      </c>
    </row>
    <row r="39" spans="1:4" x14ac:dyDescent="0.3">
      <c r="A39" s="1"/>
      <c r="B39" s="134"/>
      <c r="C39" s="1"/>
      <c r="D39" s="80">
        <f>IF($D$2=$B$2,'CC1'!$D45,IF($D$2=$B$3,'CC2'!$D45,IF($D$2=$B$4,'CC3'!$D45,IF($D$2=$B$5,'CC4'!$D45,IF($D$2=$B$6,'CC5'!$D45,IF($D$2=$B$7,'CC6'!$D45,IF($D$2=$B$8,'CC7'!$D45,IF($D$2=$B$9,'CC8'!$D45,IF($D$2=$B$10,'CC9'!$D45,IF($D$2=$B$11,'CC10'!$D45,IF($D$2=$B$12,'CC11'!$D45,IF($D$2=$B$13,'CC12'!$D45,IF($D$2=$B$14,'CC13'!$D45,IF($D$2=$B$15,'CC14'!$D45,IF($D$2=$B$16,'CC15'!$D45,"")))))))))))))))</f>
        <v>0</v>
      </c>
    </row>
    <row r="40" spans="1:4" x14ac:dyDescent="0.3">
      <c r="A40" s="1"/>
      <c r="B40" s="134"/>
      <c r="C40" s="1"/>
      <c r="D40" s="80">
        <f>IF($D$2=$B$2,'CC1'!$D46,IF($D$2=$B$3,'CC2'!$D46,IF($D$2=$B$4,'CC3'!$D46,IF($D$2=$B$5,'CC4'!$D46,IF($D$2=$B$6,'CC5'!$D46,IF($D$2=$B$7,'CC6'!$D46,IF($D$2=$B$8,'CC7'!$D46,IF($D$2=$B$9,'CC8'!$D46,IF($D$2=$B$10,'CC9'!$D46,IF($D$2=$B$11,'CC10'!$D46,IF($D$2=$B$12,'CC11'!$D46,IF($D$2=$B$13,'CC12'!$D46,IF($D$2=$B$14,'CC13'!$D46,IF($D$2=$B$15,'CC14'!$D46,IF($D$2=$B$16,'CC15'!$D46,"")))))))))))))))</f>
        <v>0</v>
      </c>
    </row>
    <row r="41" spans="1:4" x14ac:dyDescent="0.3">
      <c r="A41" s="1"/>
      <c r="B41" s="134"/>
      <c r="C41" s="1"/>
      <c r="D41" s="80">
        <f>IF($D$2=$B$2,'CC1'!$D47,IF($D$2=$B$3,'CC2'!$D47,IF($D$2=$B$4,'CC3'!$D47,IF($D$2=$B$5,'CC4'!$D47,IF($D$2=$B$6,'CC5'!$D47,IF($D$2=$B$7,'CC6'!$D47,IF($D$2=$B$8,'CC7'!$D47,IF($D$2=$B$9,'CC8'!$D47,IF($D$2=$B$10,'CC9'!$D47,IF($D$2=$B$11,'CC10'!$D47,IF($D$2=$B$12,'CC11'!$D47,IF($D$2=$B$13,'CC12'!$D47,IF($D$2=$B$14,'CC13'!$D47,IF($D$2=$B$15,'CC14'!$D47,IF($D$2=$B$16,'CC15'!$D47,"")))))))))))))))</f>
        <v>0</v>
      </c>
    </row>
    <row r="42" spans="1:4" x14ac:dyDescent="0.3">
      <c r="A42" s="1"/>
      <c r="B42" s="134"/>
      <c r="C42" s="1"/>
      <c r="D42" s="80">
        <f>IF($D$2=$B$2,'CC1'!$D48,IF($D$2=$B$3,'CC2'!$D48,IF($D$2=$B$4,'CC3'!$D48,IF($D$2=$B$5,'CC4'!$D48,IF($D$2=$B$6,'CC5'!$D48,IF($D$2=$B$7,'CC6'!$D48,IF($D$2=$B$8,'CC7'!$D48,IF($D$2=$B$9,'CC8'!$D48,IF($D$2=$B$10,'CC9'!$D48,IF($D$2=$B$11,'CC10'!$D48,IF($D$2=$B$12,'CC11'!$D48,IF($D$2=$B$13,'CC12'!$D48,IF($D$2=$B$14,'CC13'!$D48,IF($D$2=$B$15,'CC14'!$D48,IF($D$2=$B$16,'CC15'!$D48,"")))))))))))))))</f>
        <v>0</v>
      </c>
    </row>
    <row r="43" spans="1:4" x14ac:dyDescent="0.3">
      <c r="A43" s="1"/>
      <c r="B43" s="134"/>
      <c r="C43" s="1"/>
      <c r="D43" s="80">
        <f>IF($D$2=$B$2,'CC1'!$D49,IF($D$2=$B$3,'CC2'!$D49,IF($D$2=$B$4,'CC3'!$D49,IF($D$2=$B$5,'CC4'!$D49,IF($D$2=$B$6,'CC5'!$D49,IF($D$2=$B$7,'CC6'!$D49,IF($D$2=$B$8,'CC7'!$D49,IF($D$2=$B$9,'CC8'!$D49,IF($D$2=$B$10,'CC9'!$D49,IF($D$2=$B$11,'CC10'!$D49,IF($D$2=$B$12,'CC11'!$D49,IF($D$2=$B$13,'CC12'!$D49,IF($D$2=$B$14,'CC13'!$D49,IF($D$2=$B$15,'CC14'!$D49,IF($D$2=$B$16,'CC15'!$D49,"")))))))))))))))</f>
        <v>0</v>
      </c>
    </row>
    <row r="44" spans="1:4" x14ac:dyDescent="0.3">
      <c r="A44" s="1"/>
      <c r="B44" s="134"/>
      <c r="C44" s="1"/>
      <c r="D44" s="80">
        <f>IF($D$2=$B$2,'CC1'!$D50,IF($D$2=$B$3,'CC2'!$D50,IF($D$2=$B$4,'CC3'!$D50,IF($D$2=$B$5,'CC4'!$D50,IF($D$2=$B$6,'CC5'!$D50,IF($D$2=$B$7,'CC6'!$D50,IF($D$2=$B$8,'CC7'!$D50,IF($D$2=$B$9,'CC8'!$D50,IF($D$2=$B$10,'CC9'!$D50,IF($D$2=$B$11,'CC10'!$D50,IF($D$2=$B$12,'CC11'!$D50,IF($D$2=$B$13,'CC12'!$D50,IF($D$2=$B$14,'CC13'!$D50,IF($D$2=$B$15,'CC14'!$D50,IF($D$2=$B$16,'CC15'!$D50,"")))))))))))))))</f>
        <v>0</v>
      </c>
    </row>
    <row r="45" spans="1:4" x14ac:dyDescent="0.3">
      <c r="A45" s="1"/>
      <c r="B45" s="134"/>
      <c r="C45" s="1"/>
      <c r="D45" s="80">
        <f>IF($D$2=$B$2,'CC1'!$D51,IF($D$2=$B$3,'CC2'!$D51,IF($D$2=$B$4,'CC3'!$D51,IF($D$2=$B$5,'CC4'!$D51,IF($D$2=$B$6,'CC5'!$D51,IF($D$2=$B$7,'CC6'!$D51,IF($D$2=$B$8,'CC7'!$D51,IF($D$2=$B$9,'CC8'!$D51,IF($D$2=$B$10,'CC9'!$D51,IF($D$2=$B$11,'CC10'!$D51,IF($D$2=$B$12,'CC11'!$D51,IF($D$2=$B$13,'CC12'!$D51,IF($D$2=$B$14,'CC13'!$D51,IF($D$2=$B$15,'CC14'!$D51,IF($D$2=$B$16,'CC15'!$D51,"")))))))))))))))</f>
        <v>0</v>
      </c>
    </row>
    <row r="46" spans="1:4" x14ac:dyDescent="0.3">
      <c r="A46" s="1"/>
      <c r="B46" s="134"/>
      <c r="C46" s="1"/>
      <c r="D46" s="80">
        <f>IF($D$2=$B$2,'CC1'!$D52,IF($D$2=$B$3,'CC2'!$D52,IF($D$2=$B$4,'CC3'!$D52,IF($D$2=$B$5,'CC4'!$D52,IF($D$2=$B$6,'CC5'!$D52,IF($D$2=$B$7,'CC6'!$D52,IF($D$2=$B$8,'CC7'!$D52,IF($D$2=$B$9,'CC8'!$D52,IF($D$2=$B$10,'CC9'!$D52,IF($D$2=$B$11,'CC10'!$D52,IF($D$2=$B$12,'CC11'!$D52,IF($D$2=$B$13,'CC12'!$D52,IF($D$2=$B$14,'CC13'!$D52,IF($D$2=$B$15,'CC14'!$D52,IF($D$2=$B$16,'CC15'!$D52,"")))))))))))))))</f>
        <v>0</v>
      </c>
    </row>
    <row r="47" spans="1:4" x14ac:dyDescent="0.3">
      <c r="A47" s="1"/>
      <c r="B47" s="134"/>
      <c r="C47" s="1"/>
      <c r="D47" s="80">
        <f>IF($D$2=$B$2,'CC1'!$D53,IF($D$2=$B$3,'CC2'!$D53,IF($D$2=$B$4,'CC3'!$D53,IF($D$2=$B$5,'CC4'!$D53,IF($D$2=$B$6,'CC5'!$D53,IF($D$2=$B$7,'CC6'!$D53,IF($D$2=$B$8,'CC7'!$D53,IF($D$2=$B$9,'CC8'!$D53,IF($D$2=$B$10,'CC9'!$D53,IF($D$2=$B$11,'CC10'!$D53,IF($D$2=$B$12,'CC11'!$D53,IF($D$2=$B$13,'CC12'!$D53,IF($D$2=$B$14,'CC13'!$D53,IF($D$2=$B$15,'CC14'!$D53,IF($D$2=$B$16,'CC15'!$D53,"")))))))))))))))</f>
        <v>0</v>
      </c>
    </row>
    <row r="48" spans="1:4" x14ac:dyDescent="0.3">
      <c r="A48" s="1"/>
      <c r="B48" s="134"/>
      <c r="C48" s="1"/>
      <c r="D48" s="80">
        <f>IF($D$2=$B$2,'CC1'!$D54,IF($D$2=$B$3,'CC2'!$D54,IF($D$2=$B$4,'CC3'!$D54,IF($D$2=$B$5,'CC4'!$D54,IF($D$2=$B$6,'CC5'!$D54,IF($D$2=$B$7,'CC6'!$D54,IF($D$2=$B$8,'CC7'!$D54,IF($D$2=$B$9,'CC8'!$D54,IF($D$2=$B$10,'CC9'!$D54,IF($D$2=$B$11,'CC10'!$D54,IF($D$2=$B$12,'CC11'!$D54,IF($D$2=$B$13,'CC12'!$D54,IF($D$2=$B$14,'CC13'!$D54,IF($D$2=$B$15,'CC14'!$D54,IF($D$2=$B$16,'CC15'!$D54,"")))))))))))))))</f>
        <v>0</v>
      </c>
    </row>
    <row r="49" spans="1:4" x14ac:dyDescent="0.3">
      <c r="A49" s="1"/>
      <c r="B49" s="134"/>
      <c r="C49" s="1"/>
      <c r="D49" s="80">
        <f>IF($D$2=$B$2,'CC1'!$D55,IF($D$2=$B$3,'CC2'!$D55,IF($D$2=$B$4,'CC3'!$D55,IF($D$2=$B$5,'CC4'!$D55,IF($D$2=$B$6,'CC5'!$D55,IF($D$2=$B$7,'CC6'!$D55,IF($D$2=$B$8,'CC7'!$D55,IF($D$2=$B$9,'CC8'!$D55,IF($D$2=$B$10,'CC9'!$D55,IF($D$2=$B$11,'CC10'!$D55,IF($D$2=$B$12,'CC11'!$D55,IF($D$2=$B$13,'CC12'!$D55,IF($D$2=$B$14,'CC13'!$D55,IF($D$2=$B$15,'CC14'!$D55,IF($D$2=$B$16,'CC15'!$D55,"")))))))))))))))</f>
        <v>0</v>
      </c>
    </row>
    <row r="50" spans="1:4" x14ac:dyDescent="0.3">
      <c r="A50" s="1"/>
      <c r="B50" s="134"/>
      <c r="C50" s="1"/>
      <c r="D50" s="80">
        <f>IF($D$2=$B$2,'CC1'!$D56,IF($D$2=$B$3,'CC2'!$D56,IF($D$2=$B$4,'CC3'!$D56,IF($D$2=$B$5,'CC4'!$D56,IF($D$2=$B$6,'CC5'!$D56,IF($D$2=$B$7,'CC6'!$D56,IF($D$2=$B$8,'CC7'!$D56,IF($D$2=$B$9,'CC8'!$D56,IF($D$2=$B$10,'CC9'!$D56,IF($D$2=$B$11,'CC10'!$D56,IF($D$2=$B$12,'CC11'!$D56,IF($D$2=$B$13,'CC12'!$D56,IF($D$2=$B$14,'CC13'!$D56,IF($D$2=$B$15,'CC14'!$D56,IF($D$2=$B$16,'CC15'!$D56,"")))))))))))))))</f>
        <v>0</v>
      </c>
    </row>
    <row r="51" spans="1:4" x14ac:dyDescent="0.3">
      <c r="A51" s="1"/>
      <c r="B51" s="134"/>
      <c r="C51" s="1"/>
      <c r="D51" s="80">
        <f>IF($D$2=$B$2,'CC1'!$D57,IF($D$2=$B$3,'CC2'!$D57,IF($D$2=$B$4,'CC3'!$D57,IF($D$2=$B$5,'CC4'!$D57,IF($D$2=$B$6,'CC5'!$D57,IF($D$2=$B$7,'CC6'!$D57,IF($D$2=$B$8,'CC7'!$D57,IF($D$2=$B$9,'CC8'!$D57,IF($D$2=$B$10,'CC9'!$D57,IF($D$2=$B$11,'CC10'!$D57,IF($D$2=$B$12,'CC11'!$D57,IF($D$2=$B$13,'CC12'!$D57,IF($D$2=$B$14,'CC13'!$D57,IF($D$2=$B$15,'CC14'!$D57,IF($D$2=$B$16,'CC15'!$D57,"")))))))))))))))</f>
        <v>0</v>
      </c>
    </row>
    <row r="52" spans="1:4" x14ac:dyDescent="0.3">
      <c r="A52" s="1"/>
      <c r="B52" s="134"/>
      <c r="C52" s="1"/>
      <c r="D52" s="80">
        <f>IF($D$2=$B$2,'CC1'!$D58,IF($D$2=$B$3,'CC2'!$D58,IF($D$2=$B$4,'CC3'!$D58,IF($D$2=$B$5,'CC4'!$D58,IF($D$2=$B$6,'CC5'!$D58,IF($D$2=$B$7,'CC6'!$D58,IF($D$2=$B$8,'CC7'!$D58,IF($D$2=$B$9,'CC8'!$D58,IF($D$2=$B$10,'CC9'!$D58,IF($D$2=$B$11,'CC10'!$D58,IF($D$2=$B$12,'CC11'!$D58,IF($D$2=$B$13,'CC12'!$D58,IF($D$2=$B$14,'CC13'!$D58,IF($D$2=$B$15,'CC14'!$D58,IF($D$2=$B$16,'CC15'!$D58,"")))))))))))))))</f>
        <v>0</v>
      </c>
    </row>
    <row r="53" spans="1:4" x14ac:dyDescent="0.3">
      <c r="A53" s="1"/>
      <c r="B53" s="134"/>
      <c r="C53" s="1"/>
      <c r="D53" s="80">
        <f>IF($D$2=$B$2,'CC1'!$D59,IF($D$2=$B$3,'CC2'!$D59,IF($D$2=$B$4,'CC3'!$D59,IF($D$2=$B$5,'CC4'!$D59,IF($D$2=$B$6,'CC5'!$D59,IF($D$2=$B$7,'CC6'!$D59,IF($D$2=$B$8,'CC7'!$D59,IF($D$2=$B$9,'CC8'!$D59,IF($D$2=$B$10,'CC9'!$D59,IF($D$2=$B$11,'CC10'!$D59,IF($D$2=$B$12,'CC11'!$D59,IF($D$2=$B$13,'CC12'!$D59,IF($D$2=$B$14,'CC13'!$D59,IF($D$2=$B$15,'CC14'!$D59,IF($D$2=$B$16,'CC15'!$D59,"")))))))))))))))</f>
        <v>0</v>
      </c>
    </row>
    <row r="54" spans="1:4" x14ac:dyDescent="0.3">
      <c r="A54" s="1"/>
      <c r="B54" s="134"/>
      <c r="C54" s="1"/>
      <c r="D54" s="80">
        <f>IF($D$2=$B$2,'CC1'!$D60,IF($D$2=$B$3,'CC2'!$D60,IF($D$2=$B$4,'CC3'!$D60,IF($D$2=$B$5,'CC4'!$D60,IF($D$2=$B$6,'CC5'!$D60,IF($D$2=$B$7,'CC6'!$D60,IF($D$2=$B$8,'CC7'!$D60,IF($D$2=$B$9,'CC8'!$D60,IF($D$2=$B$10,'CC9'!$D60,IF($D$2=$B$11,'CC10'!$D60,IF($D$2=$B$12,'CC11'!$D60,IF($D$2=$B$13,'CC12'!$D60,IF($D$2=$B$14,'CC13'!$D60,IF($D$2=$B$15,'CC14'!$D60,IF($D$2=$B$16,'CC15'!$D60,"")))))))))))))))</f>
        <v>0</v>
      </c>
    </row>
    <row r="55" spans="1:4" x14ac:dyDescent="0.3">
      <c r="A55" s="1"/>
      <c r="B55" s="134"/>
      <c r="C55" s="1"/>
      <c r="D55" s="80">
        <f>IF($D$2=$B$2,'CC1'!$D61,IF($D$2=$B$3,'CC2'!$D61,IF($D$2=$B$4,'CC3'!$D61,IF($D$2=$B$5,'CC4'!$D61,IF($D$2=$B$6,'CC5'!$D61,IF($D$2=$B$7,'CC6'!$D61,IF($D$2=$B$8,'CC7'!$D61,IF($D$2=$B$9,'CC8'!$D61,IF($D$2=$B$10,'CC9'!$D61,IF($D$2=$B$11,'CC10'!$D61,IF($D$2=$B$12,'CC11'!$D61,IF($D$2=$B$13,'CC12'!$D61,IF($D$2=$B$14,'CC13'!$D61,IF($D$2=$B$15,'CC14'!$D61,IF($D$2=$B$16,'CC15'!$D61,"")))))))))))))))</f>
        <v>0</v>
      </c>
    </row>
    <row r="56" spans="1:4" x14ac:dyDescent="0.3">
      <c r="A56" s="1"/>
      <c r="B56" s="134"/>
      <c r="C56" s="1"/>
      <c r="D56" s="80">
        <f>IF($D$2=$B$2,'CC1'!$D62,IF($D$2=$B$3,'CC2'!$D62,IF($D$2=$B$4,'CC3'!$D62,IF($D$2=$B$5,'CC4'!$D62,IF($D$2=$B$6,'CC5'!$D62,IF($D$2=$B$7,'CC6'!$D62,IF($D$2=$B$8,'CC7'!$D62,IF($D$2=$B$9,'CC8'!$D62,IF($D$2=$B$10,'CC9'!$D62,IF($D$2=$B$11,'CC10'!$D62,IF($D$2=$B$12,'CC11'!$D62,IF($D$2=$B$13,'CC12'!$D62,IF($D$2=$B$14,'CC13'!$D62,IF($D$2=$B$15,'CC14'!$D62,IF($D$2=$B$16,'CC15'!$D62,"")))))))))))))))</f>
        <v>0</v>
      </c>
    </row>
    <row r="57" spans="1:4" x14ac:dyDescent="0.3">
      <c r="A57" s="1"/>
      <c r="B57" s="134"/>
      <c r="C57" s="1"/>
      <c r="D57" s="80">
        <f>IF($D$2=$B$2,'CC1'!$D63,IF($D$2=$B$3,'CC2'!$D63,IF($D$2=$B$4,'CC3'!$D63,IF($D$2=$B$5,'CC4'!$D63,IF($D$2=$B$6,'CC5'!$D63,IF($D$2=$B$7,'CC6'!$D63,IF($D$2=$B$8,'CC7'!$D63,IF($D$2=$B$9,'CC8'!$D63,IF($D$2=$B$10,'CC9'!$D63,IF($D$2=$B$11,'CC10'!$D63,IF($D$2=$B$12,'CC11'!$D63,IF($D$2=$B$13,'CC12'!$D63,IF($D$2=$B$14,'CC13'!$D63,IF($D$2=$B$15,'CC14'!$D63,IF($D$2=$B$16,'CC15'!$D63,"")))))))))))))))</f>
        <v>0</v>
      </c>
    </row>
    <row r="58" spans="1:4" x14ac:dyDescent="0.3">
      <c r="A58" s="1"/>
      <c r="B58" s="134"/>
      <c r="C58" s="1"/>
      <c r="D58" s="80">
        <f>IF($D$2=$B$2,'CC1'!$D64,IF($D$2=$B$3,'CC2'!$D64,IF($D$2=$B$4,'CC3'!$D64,IF($D$2=$B$5,'CC4'!$D64,IF($D$2=$B$6,'CC5'!$D64,IF($D$2=$B$7,'CC6'!$D64,IF($D$2=$B$8,'CC7'!$D64,IF($D$2=$B$9,'CC8'!$D64,IF($D$2=$B$10,'CC9'!$D64,IF($D$2=$B$11,'CC10'!$D64,IF($D$2=$B$12,'CC11'!$D64,IF($D$2=$B$13,'CC12'!$D64,IF($D$2=$B$14,'CC13'!$D64,IF($D$2=$B$15,'CC14'!$D64,IF($D$2=$B$16,'CC15'!$D64,"")))))))))))))))</f>
        <v>0</v>
      </c>
    </row>
    <row r="59" spans="1:4" x14ac:dyDescent="0.3">
      <c r="A59" s="1"/>
      <c r="B59" s="134"/>
      <c r="C59" s="1"/>
      <c r="D59" s="80">
        <f>IF($D$2=$B$2,'CC1'!$D65,IF($D$2=$B$3,'CC2'!$D65,IF($D$2=$B$4,'CC3'!$D65,IF($D$2=$B$5,'CC4'!$D65,IF($D$2=$B$6,'CC5'!$D65,IF($D$2=$B$7,'CC6'!$D65,IF($D$2=$B$8,'CC7'!$D65,IF($D$2=$B$9,'CC8'!$D65,IF($D$2=$B$10,'CC9'!$D65,IF($D$2=$B$11,'CC10'!$D65,IF($D$2=$B$12,'CC11'!$D65,IF($D$2=$B$13,'CC12'!$D65,IF($D$2=$B$14,'CC13'!$D65,IF($D$2=$B$15,'CC14'!$D65,IF($D$2=$B$16,'CC15'!$D65,"")))))))))))))))</f>
        <v>0</v>
      </c>
    </row>
    <row r="60" spans="1:4" x14ac:dyDescent="0.3">
      <c r="A60" s="1"/>
      <c r="B60" s="134"/>
      <c r="C60" s="1"/>
      <c r="D60" s="80">
        <f>IF($D$2=$B$2,'CC1'!$D66,IF($D$2=$B$3,'CC2'!$D66,IF($D$2=$B$4,'CC3'!$D66,IF($D$2=$B$5,'CC4'!$D66,IF($D$2=$B$6,'CC5'!$D66,IF($D$2=$B$7,'CC6'!$D66,IF($D$2=$B$8,'CC7'!$D66,IF($D$2=$B$9,'CC8'!$D66,IF($D$2=$B$10,'CC9'!$D66,IF($D$2=$B$11,'CC10'!$D66,IF($D$2=$B$12,'CC11'!$D66,IF($D$2=$B$13,'CC12'!$D66,IF($D$2=$B$14,'CC13'!$D66,IF($D$2=$B$15,'CC14'!$D66,IF($D$2=$B$16,'CC15'!$D66,"")))))))))))))))</f>
        <v>0</v>
      </c>
    </row>
    <row r="61" spans="1:4" x14ac:dyDescent="0.3">
      <c r="A61" s="1"/>
      <c r="B61" s="134"/>
      <c r="C61" s="1"/>
      <c r="D61" s="80">
        <f>IF($D$2=$B$2,'CC1'!$D67,IF($D$2=$B$3,'CC2'!$D67,IF($D$2=$B$4,'CC3'!$D67,IF($D$2=$B$5,'CC4'!$D67,IF($D$2=$B$6,'CC5'!$D67,IF($D$2=$B$7,'CC6'!$D67,IF($D$2=$B$8,'CC7'!$D67,IF($D$2=$B$9,'CC8'!$D67,IF($D$2=$B$10,'CC9'!$D67,IF($D$2=$B$11,'CC10'!$D67,IF($D$2=$B$12,'CC11'!$D67,IF($D$2=$B$13,'CC12'!$D67,IF($D$2=$B$14,'CC13'!$D67,IF($D$2=$B$15,'CC14'!$D67,IF($D$2=$B$16,'CC15'!$D67,"")))))))))))))))</f>
        <v>0</v>
      </c>
    </row>
    <row r="62" spans="1:4" x14ac:dyDescent="0.3">
      <c r="A62" s="1"/>
      <c r="B62" s="134"/>
      <c r="C62" s="1"/>
      <c r="D62" s="80">
        <f>IF($D$2=$B$2,'CC1'!$D68,IF($D$2=$B$3,'CC2'!$D68,IF($D$2=$B$4,'CC3'!$D68,IF($D$2=$B$5,'CC4'!$D68,IF($D$2=$B$6,'CC5'!$D68,IF($D$2=$B$7,'CC6'!$D68,IF($D$2=$B$8,'CC7'!$D68,IF($D$2=$B$9,'CC8'!$D68,IF($D$2=$B$10,'CC9'!$D68,IF($D$2=$B$11,'CC10'!$D68,IF($D$2=$B$12,'CC11'!$D68,IF($D$2=$B$13,'CC12'!$D68,IF($D$2=$B$14,'CC13'!$D68,IF($D$2=$B$15,'CC14'!$D68,IF($D$2=$B$16,'CC15'!$D68,"")))))))))))))))</f>
        <v>0</v>
      </c>
    </row>
    <row r="63" spans="1:4" x14ac:dyDescent="0.3">
      <c r="A63" s="1"/>
      <c r="B63" s="134"/>
      <c r="C63" s="1"/>
      <c r="D63" s="80">
        <f>IF($D$2=$B$2,'CC1'!$D69,IF($D$2=$B$3,'CC2'!$D69,IF($D$2=$B$4,'CC3'!$D69,IF($D$2=$B$5,'CC4'!$D69,IF($D$2=$B$6,'CC5'!$D69,IF($D$2=$B$7,'CC6'!$D69,IF($D$2=$B$8,'CC7'!$D69,IF($D$2=$B$9,'CC8'!$D69,IF($D$2=$B$10,'CC9'!$D69,IF($D$2=$B$11,'CC10'!$D69,IF($D$2=$B$12,'CC11'!$D69,IF($D$2=$B$13,'CC12'!$D69,IF($D$2=$B$14,'CC13'!$D69,IF($D$2=$B$15,'CC14'!$D69,IF($D$2=$B$16,'CC15'!$D69,"")))))))))))))))</f>
        <v>0</v>
      </c>
    </row>
    <row r="64" spans="1:4" x14ac:dyDescent="0.3">
      <c r="A64" s="1"/>
      <c r="B64" s="134"/>
      <c r="C64" s="1"/>
      <c r="D64" s="80">
        <f>IF($D$2=$B$2,'CC1'!$D70,IF($D$2=$B$3,'CC2'!$D70,IF($D$2=$B$4,'CC3'!$D70,IF($D$2=$B$5,'CC4'!$D70,IF($D$2=$B$6,'CC5'!$D70,IF($D$2=$B$7,'CC6'!$D70,IF($D$2=$B$8,'CC7'!$D70,IF($D$2=$B$9,'CC8'!$D70,IF($D$2=$B$10,'CC9'!$D70,IF($D$2=$B$11,'CC10'!$D70,IF($D$2=$B$12,'CC11'!$D70,IF($D$2=$B$13,'CC12'!$D70,IF($D$2=$B$14,'CC13'!$D70,IF($D$2=$B$15,'CC14'!$D70,IF($D$2=$B$16,'CC15'!$D70,"")))))))))))))))</f>
        <v>0</v>
      </c>
    </row>
    <row r="65" spans="1:4" x14ac:dyDescent="0.3">
      <c r="A65" s="1"/>
      <c r="B65" s="134"/>
      <c r="C65" s="1"/>
      <c r="D65" s="80">
        <f>IF($D$2=$B$2,'CC1'!$D71,IF($D$2=$B$3,'CC2'!$D71,IF($D$2=$B$4,'CC3'!$D71,IF($D$2=$B$5,'CC4'!$D71,IF($D$2=$B$6,'CC5'!$D71,IF($D$2=$B$7,'CC6'!$D71,IF($D$2=$B$8,'CC7'!$D71,IF($D$2=$B$9,'CC8'!$D71,IF($D$2=$B$10,'CC9'!$D71,IF($D$2=$B$11,'CC10'!$D71,IF($D$2=$B$12,'CC11'!$D71,IF($D$2=$B$13,'CC12'!$D71,IF($D$2=$B$14,'CC13'!$D71,IF($D$2=$B$15,'CC14'!$D71,IF($D$2=$B$16,'CC15'!$D71,"")))))))))))))))</f>
        <v>0</v>
      </c>
    </row>
    <row r="66" spans="1:4" x14ac:dyDescent="0.3">
      <c r="A66" s="1"/>
      <c r="B66" s="134"/>
      <c r="C66" s="1"/>
      <c r="D66" s="80">
        <f>IF($D$2=$B$2,'CC1'!$D72,IF($D$2=$B$3,'CC2'!$D72,IF($D$2=$B$4,'CC3'!$D72,IF($D$2=$B$5,'CC4'!$D72,IF($D$2=$B$6,'CC5'!$D72,IF($D$2=$B$7,'CC6'!$D72,IF($D$2=$B$8,'CC7'!$D72,IF($D$2=$B$9,'CC8'!$D72,IF($D$2=$B$10,'CC9'!$D72,IF($D$2=$B$11,'CC10'!$D72,IF($D$2=$B$12,'CC11'!$D72,IF($D$2=$B$13,'CC12'!$D72,IF($D$2=$B$14,'CC13'!$D72,IF($D$2=$B$15,'CC14'!$D72,IF($D$2=$B$16,'CC15'!$D72,"")))))))))))))))</f>
        <v>0</v>
      </c>
    </row>
    <row r="67" spans="1:4" x14ac:dyDescent="0.3">
      <c r="A67" s="1"/>
      <c r="B67" s="134"/>
      <c r="C67" s="1"/>
      <c r="D67" s="80">
        <f>IF($D$2=$B$2,'CC1'!$D73,IF($D$2=$B$3,'CC2'!$D73,IF($D$2=$B$4,'CC3'!$D73,IF($D$2=$B$5,'CC4'!$D73,IF($D$2=$B$6,'CC5'!$D73,IF($D$2=$B$7,'CC6'!$D73,IF($D$2=$B$8,'CC7'!$D73,IF($D$2=$B$9,'CC8'!$D73,IF($D$2=$B$10,'CC9'!$D73,IF($D$2=$B$11,'CC10'!$D73,IF($D$2=$B$12,'CC11'!$D73,IF($D$2=$B$13,'CC12'!$D73,IF($D$2=$B$14,'CC13'!$D73,IF($D$2=$B$15,'CC14'!$D73,IF($D$2=$B$16,'CC15'!$D73,"")))))))))))))))</f>
        <v>0</v>
      </c>
    </row>
    <row r="68" spans="1:4" x14ac:dyDescent="0.3">
      <c r="A68" s="1"/>
      <c r="B68" s="134"/>
      <c r="C68" s="1"/>
      <c r="D68" s="80">
        <f>IF($D$2=$B$2,'CC1'!$D74,IF($D$2=$B$3,'CC2'!$D74,IF($D$2=$B$4,'CC3'!$D74,IF($D$2=$B$5,'CC4'!$D74,IF($D$2=$B$6,'CC5'!$D74,IF($D$2=$B$7,'CC6'!$D74,IF($D$2=$B$8,'CC7'!$D74,IF($D$2=$B$9,'CC8'!$D74,IF($D$2=$B$10,'CC9'!$D74,IF($D$2=$B$11,'CC10'!$D74,IF($D$2=$B$12,'CC11'!$D74,IF($D$2=$B$13,'CC12'!$D74,IF($D$2=$B$14,'CC13'!$D74,IF($D$2=$B$15,'CC14'!$D74,IF($D$2=$B$16,'CC15'!$D74,"")))))))))))))))</f>
        <v>0</v>
      </c>
    </row>
    <row r="69" spans="1:4" x14ac:dyDescent="0.3">
      <c r="A69" s="1"/>
      <c r="B69" s="134"/>
      <c r="C69" s="1"/>
      <c r="D69" s="80">
        <f>IF($D$2=$B$2,'CC1'!$D75,IF($D$2=$B$3,'CC2'!$D75,IF($D$2=$B$4,'CC3'!$D75,IF($D$2=$B$5,'CC4'!$D75,IF($D$2=$B$6,'CC5'!$D75,IF($D$2=$B$7,'CC6'!$D75,IF($D$2=$B$8,'CC7'!$D75,IF($D$2=$B$9,'CC8'!$D75,IF($D$2=$B$10,'CC9'!$D75,IF($D$2=$B$11,'CC10'!$D75,IF($D$2=$B$12,'CC11'!$D75,IF($D$2=$B$13,'CC12'!$D75,IF($D$2=$B$14,'CC13'!$D75,IF($D$2=$B$15,'CC14'!$D75,IF($D$2=$B$16,'CC15'!$D75,"")))))))))))))))</f>
        <v>0</v>
      </c>
    </row>
    <row r="70" spans="1:4" x14ac:dyDescent="0.3">
      <c r="A70" s="1"/>
      <c r="B70" s="134"/>
      <c r="C70" s="1"/>
      <c r="D70" s="80">
        <f>IF($D$2=$B$2,'CC1'!$D76,IF($D$2=$B$3,'CC2'!$D76,IF($D$2=$B$4,'CC3'!$D76,IF($D$2=$B$5,'CC4'!$D76,IF($D$2=$B$6,'CC5'!$D76,IF($D$2=$B$7,'CC6'!$D76,IF($D$2=$B$8,'CC7'!$D76,IF($D$2=$B$9,'CC8'!$D76,IF($D$2=$B$10,'CC9'!$D76,IF($D$2=$B$11,'CC10'!$D76,IF($D$2=$B$12,'CC11'!$D76,IF($D$2=$B$13,'CC12'!$D76,IF($D$2=$B$14,'CC13'!$D76,IF($D$2=$B$15,'CC14'!$D76,IF($D$2=$B$16,'CC15'!$D76,"")))))))))))))))</f>
        <v>0</v>
      </c>
    </row>
    <row r="71" spans="1:4" x14ac:dyDescent="0.3">
      <c r="A71" s="1"/>
      <c r="B71" s="134"/>
      <c r="C71" s="1"/>
      <c r="D71" s="80">
        <f>IF($D$2=$B$2,'CC1'!$D77,IF($D$2=$B$3,'CC2'!$D77,IF($D$2=$B$4,'CC3'!$D77,IF($D$2=$B$5,'CC4'!$D77,IF($D$2=$B$6,'CC5'!$D77,IF($D$2=$B$7,'CC6'!$D77,IF($D$2=$B$8,'CC7'!$D77,IF($D$2=$B$9,'CC8'!$D77,IF($D$2=$B$10,'CC9'!$D77,IF($D$2=$B$11,'CC10'!$D77,IF($D$2=$B$12,'CC11'!$D77,IF($D$2=$B$13,'CC12'!$D77,IF($D$2=$B$14,'CC13'!$D77,IF($D$2=$B$15,'CC14'!$D77,IF($D$2=$B$16,'CC15'!$D77,"")))))))))))))))</f>
        <v>0</v>
      </c>
    </row>
    <row r="72" spans="1:4" x14ac:dyDescent="0.3">
      <c r="A72" s="1"/>
      <c r="B72" s="134"/>
      <c r="C72" s="1"/>
      <c r="D72" s="80">
        <f>IF($D$2=$B$2,'CC1'!$D78,IF($D$2=$B$3,'CC2'!$D78,IF($D$2=$B$4,'CC3'!$D78,IF($D$2=$B$5,'CC4'!$D78,IF($D$2=$B$6,'CC5'!$D78,IF($D$2=$B$7,'CC6'!$D78,IF($D$2=$B$8,'CC7'!$D78,IF($D$2=$B$9,'CC8'!$D78,IF($D$2=$B$10,'CC9'!$D78,IF($D$2=$B$11,'CC10'!$D78,IF($D$2=$B$12,'CC11'!$D78,IF($D$2=$B$13,'CC12'!$D78,IF($D$2=$B$14,'CC13'!$D78,IF($D$2=$B$15,'CC14'!$D78,IF($D$2=$B$16,'CC15'!$D78,"")))))))))))))))</f>
        <v>0</v>
      </c>
    </row>
    <row r="73" spans="1:4" x14ac:dyDescent="0.3">
      <c r="A73" s="1"/>
      <c r="B73" s="134"/>
      <c r="C73" s="1"/>
      <c r="D73" s="80">
        <f>IF($D$2=$B$2,'CC1'!$D79,IF($D$2=$B$3,'CC2'!$D79,IF($D$2=$B$4,'CC3'!$D79,IF($D$2=$B$5,'CC4'!$D79,IF($D$2=$B$6,'CC5'!$D79,IF($D$2=$B$7,'CC6'!$D79,IF($D$2=$B$8,'CC7'!$D79,IF($D$2=$B$9,'CC8'!$D79,IF($D$2=$B$10,'CC9'!$D79,IF($D$2=$B$11,'CC10'!$D79,IF($D$2=$B$12,'CC11'!$D79,IF($D$2=$B$13,'CC12'!$D79,IF($D$2=$B$14,'CC13'!$D79,IF($D$2=$B$15,'CC14'!$D79,IF($D$2=$B$16,'CC15'!$D79,"")))))))))))))))</f>
        <v>0</v>
      </c>
    </row>
    <row r="74" spans="1:4" x14ac:dyDescent="0.3">
      <c r="A74" s="1"/>
      <c r="B74" s="134"/>
      <c r="C74" s="1"/>
      <c r="D74" s="80">
        <f>IF($D$2=$B$2,'CC1'!$D80,IF($D$2=$B$3,'CC2'!$D80,IF($D$2=$B$4,'CC3'!$D80,IF($D$2=$B$5,'CC4'!$D80,IF($D$2=$B$6,'CC5'!$D80,IF($D$2=$B$7,'CC6'!$D80,IF($D$2=$B$8,'CC7'!$D80,IF($D$2=$B$9,'CC8'!$D80,IF($D$2=$B$10,'CC9'!$D80,IF($D$2=$B$11,'CC10'!$D80,IF($D$2=$B$12,'CC11'!$D80,IF($D$2=$B$13,'CC12'!$D80,IF($D$2=$B$14,'CC13'!$D80,IF($D$2=$B$15,'CC14'!$D80,IF($D$2=$B$16,'CC15'!$D80,"")))))))))))))))</f>
        <v>0</v>
      </c>
    </row>
    <row r="75" spans="1:4" x14ac:dyDescent="0.3">
      <c r="A75" s="1"/>
      <c r="B75" s="134"/>
      <c r="C75" s="1"/>
      <c r="D75" s="80">
        <f>IF($D$2=$B$2,'CC1'!$D81,IF($D$2=$B$3,'CC2'!$D81,IF($D$2=$B$4,'CC3'!$D81,IF($D$2=$B$5,'CC4'!$D81,IF($D$2=$B$6,'CC5'!$D81,IF($D$2=$B$7,'CC6'!$D81,IF($D$2=$B$8,'CC7'!$D81,IF($D$2=$B$9,'CC8'!$D81,IF($D$2=$B$10,'CC9'!$D81,IF($D$2=$B$11,'CC10'!$D81,IF($D$2=$B$12,'CC11'!$D81,IF($D$2=$B$13,'CC12'!$D81,IF($D$2=$B$14,'CC13'!$D81,IF($D$2=$B$15,'CC14'!$D81,IF($D$2=$B$16,'CC15'!$D81,"")))))))))))))))</f>
        <v>0</v>
      </c>
    </row>
    <row r="76" spans="1:4" x14ac:dyDescent="0.3">
      <c r="A76" s="1"/>
      <c r="B76" s="134"/>
      <c r="C76" s="1"/>
      <c r="D76" s="80">
        <f>IF($D$2=$B$2,'CC1'!$D82,IF($D$2=$B$3,'CC2'!$D82,IF($D$2=$B$4,'CC3'!$D82,IF($D$2=$B$5,'CC4'!$D82,IF($D$2=$B$6,'CC5'!$D82,IF($D$2=$B$7,'CC6'!$D82,IF($D$2=$B$8,'CC7'!$D82,IF($D$2=$B$9,'CC8'!$D82,IF($D$2=$B$10,'CC9'!$D82,IF($D$2=$B$11,'CC10'!$D82,IF($D$2=$B$12,'CC11'!$D82,IF($D$2=$B$13,'CC12'!$D82,IF($D$2=$B$14,'CC13'!$D82,IF($D$2=$B$15,'CC14'!$D82,IF($D$2=$B$16,'CC15'!$D82,"")))))))))))))))</f>
        <v>0</v>
      </c>
    </row>
    <row r="77" spans="1:4" x14ac:dyDescent="0.3">
      <c r="A77" s="1"/>
      <c r="B77" s="134"/>
      <c r="C77" s="1"/>
      <c r="D77" s="80">
        <f>IF($D$2=$B$2,'CC1'!$D83,IF($D$2=$B$3,'CC2'!$D83,IF($D$2=$B$4,'CC3'!$D83,IF($D$2=$B$5,'CC4'!$D83,IF($D$2=$B$6,'CC5'!$D83,IF($D$2=$B$7,'CC6'!$D83,IF($D$2=$B$8,'CC7'!$D83,IF($D$2=$B$9,'CC8'!$D83,IF($D$2=$B$10,'CC9'!$D83,IF($D$2=$B$11,'CC10'!$D83,IF($D$2=$B$12,'CC11'!$D83,IF($D$2=$B$13,'CC12'!$D83,IF($D$2=$B$14,'CC13'!$D83,IF($D$2=$B$15,'CC14'!$D83,IF($D$2=$B$16,'CC15'!$D83,"")))))))))))))))</f>
        <v>0</v>
      </c>
    </row>
    <row r="78" spans="1:4" x14ac:dyDescent="0.3">
      <c r="A78" s="1"/>
      <c r="B78" s="134"/>
      <c r="C78" s="1"/>
      <c r="D78" s="80">
        <f>IF($D$2=$B$2,'CC1'!$D84,IF($D$2=$B$3,'CC2'!$D84,IF($D$2=$B$4,'CC3'!$D84,IF($D$2=$B$5,'CC4'!$D84,IF($D$2=$B$6,'CC5'!$D84,IF($D$2=$B$7,'CC6'!$D84,IF($D$2=$B$8,'CC7'!$D84,IF($D$2=$B$9,'CC8'!$D84,IF($D$2=$B$10,'CC9'!$D84,IF($D$2=$B$11,'CC10'!$D84,IF($D$2=$B$12,'CC11'!$D84,IF($D$2=$B$13,'CC12'!$D84,IF($D$2=$B$14,'CC13'!$D84,IF($D$2=$B$15,'CC14'!$D84,IF($D$2=$B$16,'CC15'!$D84,"")))))))))))))))</f>
        <v>0</v>
      </c>
    </row>
    <row r="79" spans="1:4" x14ac:dyDescent="0.3">
      <c r="A79" s="1"/>
      <c r="B79" s="134"/>
      <c r="C79" s="1"/>
      <c r="D79" s="80">
        <f>IF($D$2=$B$2,'CC1'!$D85,IF($D$2=$B$3,'CC2'!$D85,IF($D$2=$B$4,'CC3'!$D85,IF($D$2=$B$5,'CC4'!$D85,IF($D$2=$B$6,'CC5'!$D85,IF($D$2=$B$7,'CC6'!$D85,IF($D$2=$B$8,'CC7'!$D85,IF($D$2=$B$9,'CC8'!$D85,IF($D$2=$B$10,'CC9'!$D85,IF($D$2=$B$11,'CC10'!$D85,IF($D$2=$B$12,'CC11'!$D85,IF($D$2=$B$13,'CC12'!$D85,IF($D$2=$B$14,'CC13'!$D85,IF($D$2=$B$15,'CC14'!$D85,IF($D$2=$B$16,'CC15'!$D85,"")))))))))))))))</f>
        <v>0</v>
      </c>
    </row>
    <row r="80" spans="1:4" x14ac:dyDescent="0.3">
      <c r="A80" s="1"/>
      <c r="B80" s="134"/>
      <c r="C80" s="1"/>
      <c r="D80" s="80">
        <f>IF($D$2=$B$2,'CC1'!$D86,IF($D$2=$B$3,'CC2'!$D86,IF($D$2=$B$4,'CC3'!$D86,IF($D$2=$B$5,'CC4'!$D86,IF($D$2=$B$6,'CC5'!$D86,IF($D$2=$B$7,'CC6'!$D86,IF($D$2=$B$8,'CC7'!$D86,IF($D$2=$B$9,'CC8'!$D86,IF($D$2=$B$10,'CC9'!$D86,IF($D$2=$B$11,'CC10'!$D86,IF($D$2=$B$12,'CC11'!$D86,IF($D$2=$B$13,'CC12'!$D86,IF($D$2=$B$14,'CC13'!$D86,IF($D$2=$B$15,'CC14'!$D86,IF($D$2=$B$16,'CC15'!$D86,"")))))))))))))))</f>
        <v>0</v>
      </c>
    </row>
    <row r="81" spans="1:4" x14ac:dyDescent="0.3">
      <c r="A81" s="1"/>
      <c r="B81" s="134"/>
      <c r="C81" s="1"/>
      <c r="D81" s="80">
        <f>IF($D$2=$B$2,'CC1'!$D87,IF($D$2=$B$3,'CC2'!$D87,IF($D$2=$B$4,'CC3'!$D87,IF($D$2=$B$5,'CC4'!$D87,IF($D$2=$B$6,'CC5'!$D87,IF($D$2=$B$7,'CC6'!$D87,IF($D$2=$B$8,'CC7'!$D87,IF($D$2=$B$9,'CC8'!$D87,IF($D$2=$B$10,'CC9'!$D87,IF($D$2=$B$11,'CC10'!$D87,IF($D$2=$B$12,'CC11'!$D87,IF($D$2=$B$13,'CC12'!$D87,IF($D$2=$B$14,'CC13'!$D87,IF($D$2=$B$15,'CC14'!$D87,IF($D$2=$B$16,'CC15'!$D87,"")))))))))))))))</f>
        <v>0</v>
      </c>
    </row>
    <row r="82" spans="1:4" x14ac:dyDescent="0.3">
      <c r="A82" s="1"/>
      <c r="B82" s="134"/>
      <c r="C82" s="1"/>
      <c r="D82" s="80">
        <f>IF($D$2=$B$2,'CC1'!$D88,IF($D$2=$B$3,'CC2'!$D88,IF($D$2=$B$4,'CC3'!$D88,IF($D$2=$B$5,'CC4'!$D88,IF($D$2=$B$6,'CC5'!$D88,IF($D$2=$B$7,'CC6'!$D88,IF($D$2=$B$8,'CC7'!$D88,IF($D$2=$B$9,'CC8'!$D88,IF($D$2=$B$10,'CC9'!$D88,IF($D$2=$B$11,'CC10'!$D88,IF($D$2=$B$12,'CC11'!$D88,IF($D$2=$B$13,'CC12'!$D88,IF($D$2=$B$14,'CC13'!$D88,IF($D$2=$B$15,'CC14'!$D88,IF($D$2=$B$16,'CC15'!$D88,"")))))))))))))))</f>
        <v>0</v>
      </c>
    </row>
    <row r="83" spans="1:4" x14ac:dyDescent="0.3">
      <c r="A83" s="1"/>
      <c r="B83" s="134"/>
      <c r="C83" s="1"/>
      <c r="D83" s="80">
        <f>IF($D$2=$B$2,'CC1'!$D89,IF($D$2=$B$3,'CC2'!$D89,IF($D$2=$B$4,'CC3'!$D89,IF($D$2=$B$5,'CC4'!$D89,IF($D$2=$B$6,'CC5'!$D89,IF($D$2=$B$7,'CC6'!$D89,IF($D$2=$B$8,'CC7'!$D89,IF($D$2=$B$9,'CC8'!$D89,IF($D$2=$B$10,'CC9'!$D89,IF($D$2=$B$11,'CC10'!$D89,IF($D$2=$B$12,'CC11'!$D89,IF($D$2=$B$13,'CC12'!$D89,IF($D$2=$B$14,'CC13'!$D89,IF($D$2=$B$15,'CC14'!$D89,IF($D$2=$B$16,'CC15'!$D89,"")))))))))))))))</f>
        <v>0</v>
      </c>
    </row>
    <row r="84" spans="1:4" x14ac:dyDescent="0.3">
      <c r="A84" s="1"/>
      <c r="B84" s="134"/>
      <c r="C84" s="1"/>
      <c r="D84" s="80">
        <f>IF($D$2=$B$2,'CC1'!$D90,IF($D$2=$B$3,'CC2'!$D90,IF($D$2=$B$4,'CC3'!$D90,IF($D$2=$B$5,'CC4'!$D90,IF($D$2=$B$6,'CC5'!$D90,IF($D$2=$B$7,'CC6'!$D90,IF($D$2=$B$8,'CC7'!$D90,IF($D$2=$B$9,'CC8'!$D90,IF($D$2=$B$10,'CC9'!$D90,IF($D$2=$B$11,'CC10'!$D90,IF($D$2=$B$12,'CC11'!$D90,IF($D$2=$B$13,'CC12'!$D90,IF($D$2=$B$14,'CC13'!$D90,IF($D$2=$B$15,'CC14'!$D90,IF($D$2=$B$16,'CC15'!$D90,"")))))))))))))))</f>
        <v>0</v>
      </c>
    </row>
    <row r="85" spans="1:4" x14ac:dyDescent="0.3">
      <c r="A85" s="1"/>
      <c r="B85" s="134"/>
      <c r="C85" s="1"/>
      <c r="D85" s="80">
        <f>IF($D$2=$B$2,'CC1'!$D91,IF($D$2=$B$3,'CC2'!$D91,IF($D$2=$B$4,'CC3'!$D91,IF($D$2=$B$5,'CC4'!$D91,IF($D$2=$B$6,'CC5'!$D91,IF($D$2=$B$7,'CC6'!$D91,IF($D$2=$B$8,'CC7'!$D91,IF($D$2=$B$9,'CC8'!$D91,IF($D$2=$B$10,'CC9'!$D91,IF($D$2=$B$11,'CC10'!$D91,IF($D$2=$B$12,'CC11'!$D91,IF($D$2=$B$13,'CC12'!$D91,IF($D$2=$B$14,'CC13'!$D91,IF($D$2=$B$15,'CC14'!$D91,IF($D$2=$B$16,'CC15'!$D91,"")))))))))))))))</f>
        <v>0</v>
      </c>
    </row>
    <row r="86" spans="1:4" x14ac:dyDescent="0.3">
      <c r="A86" s="1"/>
      <c r="B86" s="134"/>
      <c r="C86" s="1"/>
      <c r="D86" s="80">
        <f>IF($D$2=$B$2,'CC1'!$D92,IF($D$2=$B$3,'CC2'!$D92,IF($D$2=$B$4,'CC3'!$D92,IF($D$2=$B$5,'CC4'!$D92,IF($D$2=$B$6,'CC5'!$D92,IF($D$2=$B$7,'CC6'!$D92,IF($D$2=$B$8,'CC7'!$D92,IF($D$2=$B$9,'CC8'!$D92,IF($D$2=$B$10,'CC9'!$D92,IF($D$2=$B$11,'CC10'!$D92,IF($D$2=$B$12,'CC11'!$D92,IF($D$2=$B$13,'CC12'!$D92,IF($D$2=$B$14,'CC13'!$D92,IF($D$2=$B$15,'CC14'!$D92,IF($D$2=$B$16,'CC15'!$D92,"")))))))))))))))</f>
        <v>0</v>
      </c>
    </row>
    <row r="87" spans="1:4" x14ac:dyDescent="0.3">
      <c r="A87" s="1"/>
      <c r="B87" s="134"/>
      <c r="C87" s="1"/>
      <c r="D87" s="80">
        <f>IF($D$2=$B$2,'CC1'!$D93,IF($D$2=$B$3,'CC2'!$D93,IF($D$2=$B$4,'CC3'!$D93,IF($D$2=$B$5,'CC4'!$D93,IF($D$2=$B$6,'CC5'!$D93,IF($D$2=$B$7,'CC6'!$D93,IF($D$2=$B$8,'CC7'!$D93,IF($D$2=$B$9,'CC8'!$D93,IF($D$2=$B$10,'CC9'!$D93,IF($D$2=$B$11,'CC10'!$D93,IF($D$2=$B$12,'CC11'!$D93,IF($D$2=$B$13,'CC12'!$D93,IF($D$2=$B$14,'CC13'!$D93,IF($D$2=$B$15,'CC14'!$D93,IF($D$2=$B$16,'CC15'!$D93,"")))))))))))))))</f>
        <v>0</v>
      </c>
    </row>
    <row r="88" spans="1:4" x14ac:dyDescent="0.3">
      <c r="A88" s="1"/>
      <c r="B88" s="134"/>
      <c r="C88" s="1"/>
      <c r="D88" s="80">
        <f>IF($D$2=$B$2,'CC1'!$D94,IF($D$2=$B$3,'CC2'!$D94,IF($D$2=$B$4,'CC3'!$D94,IF($D$2=$B$5,'CC4'!$D94,IF($D$2=$B$6,'CC5'!$D94,IF($D$2=$B$7,'CC6'!$D94,IF($D$2=$B$8,'CC7'!$D94,IF($D$2=$B$9,'CC8'!$D94,IF($D$2=$B$10,'CC9'!$D94,IF($D$2=$B$11,'CC10'!$D94,IF($D$2=$B$12,'CC11'!$D94,IF($D$2=$B$13,'CC12'!$D94,IF($D$2=$B$14,'CC13'!$D94,IF($D$2=$B$15,'CC14'!$D94,IF($D$2=$B$16,'CC15'!$D94,"")))))))))))))))</f>
        <v>0</v>
      </c>
    </row>
    <row r="89" spans="1:4" x14ac:dyDescent="0.3">
      <c r="A89" s="1"/>
      <c r="B89" s="134"/>
      <c r="C89" s="1"/>
      <c r="D89" s="80">
        <f>IF($D$2=$B$2,'CC1'!$D95,IF($D$2=$B$3,'CC2'!$D95,IF($D$2=$B$4,'CC3'!$D95,IF($D$2=$B$5,'CC4'!$D95,IF($D$2=$B$6,'CC5'!$D95,IF($D$2=$B$7,'CC6'!$D95,IF($D$2=$B$8,'CC7'!$D95,IF($D$2=$B$9,'CC8'!$D95,IF($D$2=$B$10,'CC9'!$D95,IF($D$2=$B$11,'CC10'!$D95,IF($D$2=$B$12,'CC11'!$D95,IF($D$2=$B$13,'CC12'!$D95,IF($D$2=$B$14,'CC13'!$D95,IF($D$2=$B$15,'CC14'!$D95,IF($D$2=$B$16,'CC15'!$D95,"")))))))))))))))</f>
        <v>0</v>
      </c>
    </row>
    <row r="90" spans="1:4" x14ac:dyDescent="0.3">
      <c r="A90" s="1"/>
      <c r="B90" s="134"/>
      <c r="C90" s="1"/>
      <c r="D90" s="80">
        <f>IF($D$2=$B$2,'CC1'!$D96,IF($D$2=$B$3,'CC2'!$D96,IF($D$2=$B$4,'CC3'!$D96,IF($D$2=$B$5,'CC4'!$D96,IF($D$2=$B$6,'CC5'!$D96,IF($D$2=$B$7,'CC6'!$D96,IF($D$2=$B$8,'CC7'!$D96,IF($D$2=$B$9,'CC8'!$D96,IF($D$2=$B$10,'CC9'!$D96,IF($D$2=$B$11,'CC10'!$D96,IF($D$2=$B$12,'CC11'!$D96,IF($D$2=$B$13,'CC12'!$D96,IF($D$2=$B$14,'CC13'!$D96,IF($D$2=$B$15,'CC14'!$D96,IF($D$2=$B$16,'CC15'!$D96,"")))))))))))))))</f>
        <v>0</v>
      </c>
    </row>
    <row r="91" spans="1:4" x14ac:dyDescent="0.3">
      <c r="A91" s="1"/>
      <c r="B91" s="134"/>
      <c r="C91" s="1"/>
      <c r="D91" s="80">
        <f>IF($D$2=$B$2,'CC1'!$D97,IF($D$2=$B$3,'CC2'!$D97,IF($D$2=$B$4,'CC3'!$D97,IF($D$2=$B$5,'CC4'!$D97,IF($D$2=$B$6,'CC5'!$D97,IF($D$2=$B$7,'CC6'!$D97,IF($D$2=$B$8,'CC7'!$D97,IF($D$2=$B$9,'CC8'!$D97,IF($D$2=$B$10,'CC9'!$D97,IF($D$2=$B$11,'CC10'!$D97,IF($D$2=$B$12,'CC11'!$D97,IF($D$2=$B$13,'CC12'!$D97,IF($D$2=$B$14,'CC13'!$D97,IF($D$2=$B$15,'CC14'!$D97,IF($D$2=$B$16,'CC15'!$D97,"")))))))))))))))</f>
        <v>0</v>
      </c>
    </row>
    <row r="92" spans="1:4" x14ac:dyDescent="0.3">
      <c r="A92" s="1"/>
      <c r="B92" s="134"/>
      <c r="C92" s="1"/>
      <c r="D92" s="80">
        <f>IF($D$2=$B$2,'CC1'!$D98,IF($D$2=$B$3,'CC2'!$D98,IF($D$2=$B$4,'CC3'!$D98,IF($D$2=$B$5,'CC4'!$D98,IF($D$2=$B$6,'CC5'!$D98,IF($D$2=$B$7,'CC6'!$D98,IF($D$2=$B$8,'CC7'!$D98,IF($D$2=$B$9,'CC8'!$D98,IF($D$2=$B$10,'CC9'!$D98,IF($D$2=$B$11,'CC10'!$D98,IF($D$2=$B$12,'CC11'!$D98,IF($D$2=$B$13,'CC12'!$D98,IF($D$2=$B$14,'CC13'!$D98,IF($D$2=$B$15,'CC14'!$D98,IF($D$2=$B$16,'CC15'!$D98,"")))))))))))))))</f>
        <v>0</v>
      </c>
    </row>
    <row r="93" spans="1:4" x14ac:dyDescent="0.3">
      <c r="A93" s="1"/>
      <c r="B93" s="134"/>
      <c r="C93" s="1"/>
      <c r="D93" s="80">
        <f>IF($D$2=$B$2,'CC1'!$D99,IF($D$2=$B$3,'CC2'!$D99,IF($D$2=$B$4,'CC3'!$D99,IF($D$2=$B$5,'CC4'!$D99,IF($D$2=$B$6,'CC5'!$D99,IF($D$2=$B$7,'CC6'!$D99,IF($D$2=$B$8,'CC7'!$D99,IF($D$2=$B$9,'CC8'!$D99,IF($D$2=$B$10,'CC9'!$D99,IF($D$2=$B$11,'CC10'!$D99,IF($D$2=$B$12,'CC11'!$D99,IF($D$2=$B$13,'CC12'!$D99,IF($D$2=$B$14,'CC13'!$D99,IF($D$2=$B$15,'CC14'!$D99,IF($D$2=$B$16,'CC15'!$D99,"")))))))))))))))</f>
        <v>0</v>
      </c>
    </row>
    <row r="94" spans="1:4" x14ac:dyDescent="0.3">
      <c r="A94" s="1"/>
      <c r="B94" s="134"/>
      <c r="C94" s="1"/>
      <c r="D94" s="80">
        <f>IF($D$2=$B$2,'CC1'!$D100,IF($D$2=$B$3,'CC2'!$D100,IF($D$2=$B$4,'CC3'!$D100,IF($D$2=$B$5,'CC4'!$D100,IF($D$2=$B$6,'CC5'!$D100,IF($D$2=$B$7,'CC6'!$D100,IF($D$2=$B$8,'CC7'!$D100,IF($D$2=$B$9,'CC8'!$D100,IF($D$2=$B$10,'CC9'!$D100,IF($D$2=$B$11,'CC10'!$D100,IF($D$2=$B$12,'CC11'!$D100,IF($D$2=$B$13,'CC12'!$D100,IF($D$2=$B$14,'CC13'!$D100,IF($D$2=$B$15,'CC14'!$D100,IF($D$2=$B$16,'CC15'!$D100,"")))))))))))))))</f>
        <v>0</v>
      </c>
    </row>
    <row r="95" spans="1:4" x14ac:dyDescent="0.3">
      <c r="A95" s="1"/>
      <c r="B95" s="134"/>
      <c r="C95" s="1"/>
      <c r="D95" s="80">
        <f>IF($D$2=$B$2,'CC1'!$D101,IF($D$2=$B$3,'CC2'!$D101,IF($D$2=$B$4,'CC3'!$D101,IF($D$2=$B$5,'CC4'!$D101,IF($D$2=$B$6,'CC5'!$D101,IF($D$2=$B$7,'CC6'!$D101,IF($D$2=$B$8,'CC7'!$D101,IF($D$2=$B$9,'CC8'!$D101,IF($D$2=$B$10,'CC9'!$D101,IF($D$2=$B$11,'CC10'!$D101,IF($D$2=$B$12,'CC11'!$D101,IF($D$2=$B$13,'CC12'!$D101,IF($D$2=$B$14,'CC13'!$D101,IF($D$2=$B$15,'CC14'!$D101,IF($D$2=$B$16,'CC15'!$D101,"")))))))))))))))</f>
        <v>0</v>
      </c>
    </row>
    <row r="96" spans="1:4" x14ac:dyDescent="0.3">
      <c r="A96" s="1"/>
      <c r="B96" s="134"/>
      <c r="C96" s="1"/>
      <c r="D96" s="80">
        <f>IF($D$2=$B$2,'CC1'!$D102,IF($D$2=$B$3,'CC2'!$D102,IF($D$2=$B$4,'CC3'!$D102,IF($D$2=$B$5,'CC4'!$D102,IF($D$2=$B$6,'CC5'!$D102,IF($D$2=$B$7,'CC6'!$D102,IF($D$2=$B$8,'CC7'!$D102,IF($D$2=$B$9,'CC8'!$D102,IF($D$2=$B$10,'CC9'!$D102,IF($D$2=$B$11,'CC10'!$D102,IF($D$2=$B$12,'CC11'!$D102,IF($D$2=$B$13,'CC12'!$D102,IF($D$2=$B$14,'CC13'!$D102,IF($D$2=$B$15,'CC14'!$D102,IF($D$2=$B$16,'CC15'!$D102,"")))))))))))))))</f>
        <v>0</v>
      </c>
    </row>
    <row r="97" spans="1:4" x14ac:dyDescent="0.3">
      <c r="A97" s="1"/>
      <c r="B97" s="134"/>
      <c r="C97" s="1"/>
      <c r="D97" s="80">
        <f>IF($D$2=$B$2,'CC1'!$D103,IF($D$2=$B$3,'CC2'!$D103,IF($D$2=$B$4,'CC3'!$D103,IF($D$2=$B$5,'CC4'!$D103,IF($D$2=$B$6,'CC5'!$D103,IF($D$2=$B$7,'CC6'!$D103,IF($D$2=$B$8,'CC7'!$D103,IF($D$2=$B$9,'CC8'!$D103,IF($D$2=$B$10,'CC9'!$D103,IF($D$2=$B$11,'CC10'!$D103,IF($D$2=$B$12,'CC11'!$D103,IF($D$2=$B$13,'CC12'!$D103,IF($D$2=$B$14,'CC13'!$D103,IF($D$2=$B$15,'CC14'!$D103,IF($D$2=$B$16,'CC15'!$D103,"")))))))))))))))</f>
        <v>0</v>
      </c>
    </row>
    <row r="98" spans="1:4" x14ac:dyDescent="0.3">
      <c r="A98" s="1"/>
      <c r="B98" s="134"/>
      <c r="C98" s="1"/>
      <c r="D98" s="80">
        <f>IF($D$2=$B$2,'CC1'!$D104,IF($D$2=$B$3,'CC2'!$D104,IF($D$2=$B$4,'CC3'!$D104,IF($D$2=$B$5,'CC4'!$D104,IF($D$2=$B$6,'CC5'!$D104,IF($D$2=$B$7,'CC6'!$D104,IF($D$2=$B$8,'CC7'!$D104,IF($D$2=$B$9,'CC8'!$D104,IF($D$2=$B$10,'CC9'!$D104,IF($D$2=$B$11,'CC10'!$D104,IF($D$2=$B$12,'CC11'!$D104,IF($D$2=$B$13,'CC12'!$D104,IF($D$2=$B$14,'CC13'!$D104,IF($D$2=$B$15,'CC14'!$D104,IF($D$2=$B$16,'CC15'!$D104,"")))))))))))))))</f>
        <v>0</v>
      </c>
    </row>
    <row r="99" spans="1:4" x14ac:dyDescent="0.3">
      <c r="A99" s="1"/>
      <c r="B99" s="134"/>
      <c r="C99" s="1"/>
      <c r="D99" s="80">
        <f>IF($D$2=$B$2,'CC1'!$D105,IF($D$2=$B$3,'CC2'!$D105,IF($D$2=$B$4,'CC3'!$D105,IF($D$2=$B$5,'CC4'!$D105,IF($D$2=$B$6,'CC5'!$D105,IF($D$2=$B$7,'CC6'!$D105,IF($D$2=$B$8,'CC7'!$D105,IF($D$2=$B$9,'CC8'!$D105,IF($D$2=$B$10,'CC9'!$D105,IF($D$2=$B$11,'CC10'!$D105,IF($D$2=$B$12,'CC11'!$D105,IF($D$2=$B$13,'CC12'!$D105,IF($D$2=$B$14,'CC13'!$D105,IF($D$2=$B$15,'CC14'!$D105,IF($D$2=$B$16,'CC15'!$D105,"")))))))))))))))</f>
        <v>0</v>
      </c>
    </row>
    <row r="100" spans="1:4" x14ac:dyDescent="0.3">
      <c r="A100" s="1"/>
      <c r="B100" s="134"/>
      <c r="C100" s="1"/>
      <c r="D100" s="80">
        <f>IF($D$2=$B$2,'CC1'!$D106,IF($D$2=$B$3,'CC2'!$D106,IF($D$2=$B$4,'CC3'!$D106,IF($D$2=$B$5,'CC4'!$D106,IF($D$2=$B$6,'CC5'!$D106,IF($D$2=$B$7,'CC6'!$D106,IF($D$2=$B$8,'CC7'!$D106,IF($D$2=$B$9,'CC8'!$D106,IF($D$2=$B$10,'CC9'!$D106,IF($D$2=$B$11,'CC10'!$D106,IF($D$2=$B$12,'CC11'!$D106,IF($D$2=$B$13,'CC12'!$D106,IF($D$2=$B$14,'CC13'!$D106,IF($D$2=$B$15,'CC14'!$D106,IF($D$2=$B$16,'CC15'!$D106,"")))))))))))))))</f>
        <v>0</v>
      </c>
    </row>
    <row r="101" spans="1:4" x14ac:dyDescent="0.3">
      <c r="A101" s="1"/>
      <c r="B101" s="134"/>
      <c r="C101" s="1"/>
      <c r="D101" s="80">
        <f>IF($D$2=$B$2,'CC1'!$D107,IF($D$2=$B$3,'CC2'!$D107,IF($D$2=$B$4,'CC3'!$D107,IF($D$2=$B$5,'CC4'!$D107,IF($D$2=$B$6,'CC5'!$D107,IF($D$2=$B$7,'CC6'!$D107,IF($D$2=$B$8,'CC7'!$D107,IF($D$2=$B$9,'CC8'!$D107,IF($D$2=$B$10,'CC9'!$D107,IF($D$2=$B$11,'CC10'!$D107,IF($D$2=$B$12,'CC11'!$D107,IF($D$2=$B$13,'CC12'!$D107,IF($D$2=$B$14,'CC13'!$D107,IF($D$2=$B$15,'CC14'!$D107,IF($D$2=$B$16,'CC15'!$D107,"")))))))))))))))</f>
        <v>0</v>
      </c>
    </row>
    <row r="102" spans="1:4" x14ac:dyDescent="0.3">
      <c r="D102" s="80">
        <f>IF($D$2=$B$2,'CC1'!$D108,IF($D$2=$B$3,'CC2'!$D108,IF($D$2=$B$4,'CC3'!$D108,IF($D$2=$B$5,'CC4'!$D108,IF($D$2=$B$6,'CC5'!$D108,IF($D$2=$B$7,'CC6'!$D108,IF($D$2=$B$8,'CC7'!$D108,IF($D$2=$B$9,'CC8'!$D108,IF($D$2=$B$10,'CC9'!$D108,IF($D$2=$B$11,'CC10'!$D108,IF($D$2=$B$12,'CC11'!$D108,IF($D$2=$B$13,'CC12'!$D108,IF($D$2=$B$14,'CC13'!$D108,IF($D$2=$B$15,'CC14'!$D108,IF($D$2=$B$16,'CC15'!$D108,"")))))))))))))))</f>
        <v>0</v>
      </c>
    </row>
  </sheetData>
  <phoneticPr fontId="2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44A8-8241-4888-86DE-2C52D10D89E1}">
  <sheetPr>
    <tabColor rgb="FF00B050"/>
  </sheetPr>
  <dimension ref="A1:O16"/>
  <sheetViews>
    <sheetView zoomScale="85" zoomScaleNormal="85" workbookViewId="0">
      <selection activeCell="H31" sqref="H31"/>
    </sheetView>
  </sheetViews>
  <sheetFormatPr baseColWidth="10" defaultRowHeight="10" x14ac:dyDescent="0.2"/>
  <cols>
    <col min="1" max="16384" width="10.90625" style="1"/>
  </cols>
  <sheetData>
    <row r="1" spans="1:15" ht="14.5" x14ac:dyDescent="0.35">
      <c r="A1" s="162" t="s">
        <v>56</v>
      </c>
    </row>
    <row r="2" spans="1:15" ht="14.5" x14ac:dyDescent="0.35">
      <c r="A2" s="161"/>
    </row>
    <row r="3" spans="1:15" ht="21" x14ac:dyDescent="0.2">
      <c r="B3" s="96" t="s">
        <v>38</v>
      </c>
      <c r="C3" s="96" t="s">
        <v>39</v>
      </c>
      <c r="D3" s="96" t="s">
        <v>2</v>
      </c>
      <c r="E3" s="96" t="s">
        <v>3</v>
      </c>
      <c r="F3" s="96" t="s">
        <v>4</v>
      </c>
      <c r="G3" s="96" t="s">
        <v>5</v>
      </c>
      <c r="H3" s="97" t="s">
        <v>40</v>
      </c>
      <c r="I3" s="97" t="s">
        <v>7</v>
      </c>
      <c r="J3" s="97" t="s">
        <v>41</v>
      </c>
      <c r="K3" s="97" t="s">
        <v>42</v>
      </c>
      <c r="L3" s="97" t="s">
        <v>43</v>
      </c>
      <c r="M3" s="97" t="s">
        <v>44</v>
      </c>
      <c r="N3" s="99" t="s">
        <v>54</v>
      </c>
      <c r="O3" s="99" t="s">
        <v>55</v>
      </c>
    </row>
    <row r="4" spans="1:15" ht="10.5" x14ac:dyDescent="0.25">
      <c r="A4" s="98">
        <v>2018</v>
      </c>
      <c r="B4" s="23">
        <v>102.06</v>
      </c>
      <c r="C4" s="23">
        <v>102.05</v>
      </c>
      <c r="D4" s="23">
        <v>103.22</v>
      </c>
      <c r="E4" s="23">
        <v>103.43</v>
      </c>
      <c r="F4" s="23">
        <v>103.92</v>
      </c>
      <c r="G4" s="23">
        <v>103.93</v>
      </c>
      <c r="H4" s="23">
        <v>103.8</v>
      </c>
      <c r="I4" s="23">
        <v>104.35</v>
      </c>
      <c r="J4" s="23">
        <v>104.12</v>
      </c>
      <c r="K4" s="23">
        <v>104.24</v>
      </c>
      <c r="L4" s="23">
        <v>104</v>
      </c>
      <c r="M4" s="23">
        <v>104.1</v>
      </c>
      <c r="N4" s="100">
        <f>IFERROR(AVERAGE(B4:M4),"")</f>
        <v>103.60166666666667</v>
      </c>
      <c r="O4" s="101"/>
    </row>
    <row r="5" spans="1:15" ht="10.5" x14ac:dyDescent="0.25">
      <c r="A5" s="98">
        <v>2019</v>
      </c>
      <c r="B5" s="23">
        <v>103.52</v>
      </c>
      <c r="C5" s="23">
        <v>103.64</v>
      </c>
      <c r="D5" s="23">
        <v>104.55</v>
      </c>
      <c r="E5" s="23">
        <v>104.93</v>
      </c>
      <c r="F5" s="23">
        <v>105.06</v>
      </c>
      <c r="G5" s="23">
        <v>105.35</v>
      </c>
      <c r="H5" s="23">
        <v>105.11</v>
      </c>
      <c r="I5" s="23">
        <v>105.67</v>
      </c>
      <c r="J5" s="23">
        <v>105.28</v>
      </c>
      <c r="K5" s="23">
        <v>105.2</v>
      </c>
      <c r="L5" s="23">
        <v>105.27</v>
      </c>
      <c r="M5" s="23">
        <v>105.78</v>
      </c>
      <c r="N5" s="100">
        <f t="shared" ref="N5:N16" si="0">IFERROR(AVERAGE(B5:M5),"")</f>
        <v>104.94666666666666</v>
      </c>
      <c r="O5" s="101">
        <f>IFERROR(N5/N4-1,"")</f>
        <v>1.2982416627788984E-2</v>
      </c>
    </row>
    <row r="6" spans="1:15" ht="10.5" x14ac:dyDescent="0.25">
      <c r="A6" s="98">
        <v>2020</v>
      </c>
      <c r="B6" s="23">
        <v>105.24</v>
      </c>
      <c r="C6" s="23">
        <v>105.27</v>
      </c>
      <c r="D6" s="23">
        <v>105.34</v>
      </c>
      <c r="E6" s="23">
        <v>105.32</v>
      </c>
      <c r="F6" s="23">
        <v>105.49</v>
      </c>
      <c r="G6" s="23">
        <v>105.58</v>
      </c>
      <c r="H6" s="23">
        <v>106.01</v>
      </c>
      <c r="I6" s="23">
        <v>105.89</v>
      </c>
      <c r="J6" s="23">
        <v>105.3</v>
      </c>
      <c r="K6" s="23">
        <v>105.27</v>
      </c>
      <c r="L6" s="23">
        <v>105.5</v>
      </c>
      <c r="M6" s="23">
        <v>105.75</v>
      </c>
      <c r="N6" s="100">
        <f t="shared" si="0"/>
        <v>105.49666666666667</v>
      </c>
      <c r="O6" s="101">
        <f t="shared" ref="O6:O16" si="1">IFERROR(N6/N5-1,"")</f>
        <v>5.240757210011493E-3</v>
      </c>
    </row>
    <row r="7" spans="1:15" ht="10.5" x14ac:dyDescent="0.25">
      <c r="A7" s="98">
        <v>2021</v>
      </c>
      <c r="B7" s="23">
        <v>106.03</v>
      </c>
      <c r="C7" s="23">
        <v>106.07</v>
      </c>
      <c r="D7" s="23">
        <v>106.8</v>
      </c>
      <c r="E7" s="23">
        <v>107.02</v>
      </c>
      <c r="F7" s="23">
        <v>107.38</v>
      </c>
      <c r="G7" s="23">
        <v>107.57</v>
      </c>
      <c r="H7" s="23">
        <v>107.64</v>
      </c>
      <c r="I7" s="23">
        <v>108.38</v>
      </c>
      <c r="J7" s="23">
        <v>108.16</v>
      </c>
      <c r="K7" s="23">
        <v>108.64</v>
      </c>
      <c r="L7" s="23">
        <v>109.09</v>
      </c>
      <c r="M7" s="23">
        <v>109.34</v>
      </c>
      <c r="N7" s="100">
        <f t="shared" si="0"/>
        <v>107.67666666666663</v>
      </c>
      <c r="O7" s="101">
        <f t="shared" si="1"/>
        <v>2.0664160005055221E-2</v>
      </c>
    </row>
    <row r="8" spans="1:15" ht="10.5" x14ac:dyDescent="0.25">
      <c r="A8" s="98">
        <v>2022</v>
      </c>
      <c r="B8" s="23">
        <v>109.51</v>
      </c>
      <c r="C8" s="23">
        <v>110.49</v>
      </c>
      <c r="D8" s="23">
        <v>112.26</v>
      </c>
      <c r="E8" s="23">
        <v>112.78</v>
      </c>
      <c r="F8" s="23">
        <v>113.63</v>
      </c>
      <c r="G8" s="23">
        <v>114.6</v>
      </c>
      <c r="H8" s="23">
        <v>114.94</v>
      </c>
      <c r="I8" s="23">
        <v>115.49</v>
      </c>
      <c r="J8" s="23">
        <v>114.9</v>
      </c>
      <c r="K8" s="23">
        <v>116.32</v>
      </c>
      <c r="L8" s="23">
        <v>116.81</v>
      </c>
      <c r="M8" s="23">
        <v>116.7</v>
      </c>
      <c r="N8" s="100">
        <f t="shared" si="0"/>
        <v>114.03583333333334</v>
      </c>
      <c r="O8" s="101">
        <f t="shared" si="1"/>
        <v>5.905798223075287E-2</v>
      </c>
    </row>
    <row r="9" spans="1:15" ht="10.5" x14ac:dyDescent="0.25">
      <c r="A9" s="98">
        <v>2023</v>
      </c>
      <c r="B9" s="23">
        <v>117.22</v>
      </c>
      <c r="C9" s="23">
        <v>118.55</v>
      </c>
      <c r="D9" s="23">
        <v>119.76</v>
      </c>
      <c r="E9" s="23">
        <v>120.55</v>
      </c>
      <c r="F9" s="23">
        <v>120.46</v>
      </c>
      <c r="G9" s="23">
        <v>120.71</v>
      </c>
      <c r="H9" s="23">
        <v>120.77</v>
      </c>
      <c r="I9" s="23">
        <v>122.1</v>
      </c>
      <c r="J9" s="23">
        <v>121.4</v>
      </c>
      <c r="K9" s="23">
        <v>121.61</v>
      </c>
      <c r="L9" s="23">
        <v>121.32</v>
      </c>
      <c r="M9" s="163">
        <v>121.49</v>
      </c>
      <c r="N9" s="100">
        <f t="shared" si="0"/>
        <v>120.49499999999999</v>
      </c>
      <c r="O9" s="101">
        <f t="shared" si="1"/>
        <v>5.6641552728308842E-2</v>
      </c>
    </row>
    <row r="10" spans="1:15" ht="10.5" x14ac:dyDescent="0.25">
      <c r="A10" s="98">
        <v>2024</v>
      </c>
      <c r="B10" s="135">
        <f>M9+(($N9*(1+2.5%))-$M$9)/6.5</f>
        <v>121.80036538461538</v>
      </c>
      <c r="C10" s="135">
        <f>B10+(($N9*(1+2.5%))-$M$9)/6.5</f>
        <v>122.11073076923076</v>
      </c>
      <c r="D10" s="135">
        <f t="shared" ref="D10:M10" si="2">C10+(($N9*(1+2.5%))-$M$9)/6.5</f>
        <v>122.42109615384614</v>
      </c>
      <c r="E10" s="135">
        <f t="shared" si="2"/>
        <v>122.73146153846152</v>
      </c>
      <c r="F10" s="135">
        <f t="shared" si="2"/>
        <v>123.0418269230769</v>
      </c>
      <c r="G10" s="135">
        <f t="shared" si="2"/>
        <v>123.35219230769228</v>
      </c>
      <c r="H10" s="135">
        <f t="shared" si="2"/>
        <v>123.66255769230766</v>
      </c>
      <c r="I10" s="135">
        <f t="shared" si="2"/>
        <v>123.97292307692304</v>
      </c>
      <c r="J10" s="135">
        <f t="shared" si="2"/>
        <v>124.28328846153842</v>
      </c>
      <c r="K10" s="135">
        <f t="shared" si="2"/>
        <v>124.5936538461538</v>
      </c>
      <c r="L10" s="135">
        <f t="shared" si="2"/>
        <v>124.90401923076918</v>
      </c>
      <c r="M10" s="135">
        <f t="shared" si="2"/>
        <v>125.21438461538456</v>
      </c>
      <c r="N10" s="100">
        <f t="shared" si="0"/>
        <v>123.50737499999995</v>
      </c>
      <c r="O10" s="101">
        <f t="shared" si="1"/>
        <v>2.4999999999999689E-2</v>
      </c>
    </row>
    <row r="11" spans="1:15" ht="10.5" x14ac:dyDescent="0.25">
      <c r="A11" s="98">
        <v>2025</v>
      </c>
      <c r="B11" s="135">
        <f>M10+(($N10*(1+2%))-$M$10)/6.5</f>
        <v>125.33179044378693</v>
      </c>
      <c r="C11" s="135">
        <f>B11+(($N10*(1+2%))-$M$10)/6.5</f>
        <v>125.4491962721893</v>
      </c>
      <c r="D11" s="135">
        <f t="shared" ref="D11:M11" si="3">C11+(($N10*(1+2%))-$M$10)/6.5</f>
        <v>125.56660210059167</v>
      </c>
      <c r="E11" s="135">
        <f t="shared" si="3"/>
        <v>125.68400792899403</v>
      </c>
      <c r="F11" s="135">
        <f t="shared" si="3"/>
        <v>125.8014137573964</v>
      </c>
      <c r="G11" s="135">
        <f t="shared" si="3"/>
        <v>125.91881958579877</v>
      </c>
      <c r="H11" s="135">
        <f t="shared" si="3"/>
        <v>126.03622541420114</v>
      </c>
      <c r="I11" s="135">
        <f t="shared" si="3"/>
        <v>126.15363124260351</v>
      </c>
      <c r="J11" s="135">
        <f t="shared" si="3"/>
        <v>126.27103707100588</v>
      </c>
      <c r="K11" s="135">
        <f t="shared" si="3"/>
        <v>126.38844289940825</v>
      </c>
      <c r="L11" s="135">
        <f t="shared" si="3"/>
        <v>126.50584872781062</v>
      </c>
      <c r="M11" s="135">
        <f t="shared" si="3"/>
        <v>126.62325455621298</v>
      </c>
      <c r="N11" s="100">
        <f t="shared" si="0"/>
        <v>125.97752249999996</v>
      </c>
      <c r="O11" s="101">
        <f t="shared" si="1"/>
        <v>2.0000000000000018E-2</v>
      </c>
    </row>
    <row r="12" spans="1:15" ht="10.5" x14ac:dyDescent="0.25">
      <c r="A12" s="98">
        <v>2026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00" t="str">
        <f t="shared" si="0"/>
        <v/>
      </c>
      <c r="O12" s="101" t="str">
        <f t="shared" si="1"/>
        <v/>
      </c>
    </row>
    <row r="13" spans="1:15" ht="10.5" x14ac:dyDescent="0.25">
      <c r="A13" s="98">
        <v>2027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100" t="str">
        <f t="shared" si="0"/>
        <v/>
      </c>
      <c r="O13" s="101" t="str">
        <f t="shared" si="1"/>
        <v/>
      </c>
    </row>
    <row r="14" spans="1:15" ht="10.5" x14ac:dyDescent="0.25">
      <c r="A14" s="98">
        <v>2028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00" t="str">
        <f t="shared" si="0"/>
        <v/>
      </c>
      <c r="O14" s="101" t="str">
        <f t="shared" si="1"/>
        <v/>
      </c>
    </row>
    <row r="15" spans="1:15" ht="10.5" x14ac:dyDescent="0.25">
      <c r="A15" s="98">
        <v>2029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100" t="str">
        <f t="shared" si="0"/>
        <v/>
      </c>
      <c r="O15" s="101" t="str">
        <f t="shared" si="1"/>
        <v/>
      </c>
    </row>
    <row r="16" spans="1:15" ht="10.5" x14ac:dyDescent="0.25">
      <c r="A16" s="98">
        <v>2030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100" t="str">
        <f t="shared" si="0"/>
        <v/>
      </c>
      <c r="O16" s="101" t="str">
        <f t="shared" si="1"/>
        <v/>
      </c>
    </row>
  </sheetData>
  <conditionalFormatting sqref="O4:O16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A1" r:id="rId1" xr:uid="{9EDB1E95-7B5E-45E3-92C0-5F190D740560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7142-AD67-4580-8516-6D1A10F408AD}">
  <sheetPr>
    <tabColor theme="9" tint="0.79998168889431442"/>
  </sheetPr>
  <dimension ref="A1:CW108"/>
  <sheetViews>
    <sheetView zoomScale="70" zoomScaleNormal="70" workbookViewId="0">
      <pane xSplit="5" ySplit="8" topLeftCell="F9" activePane="bottomRight" state="frozen"/>
      <selection activeCell="R18" sqref="R18"/>
      <selection pane="topRight" activeCell="R18" sqref="R18"/>
      <selection pane="bottomLeft" activeCell="R18" sqref="R18"/>
      <selection pane="bottomRight" activeCell="K47" sqref="K47"/>
    </sheetView>
  </sheetViews>
  <sheetFormatPr baseColWidth="10" defaultColWidth="9.1796875" defaultRowHeight="12.5" outlineLevelRow="1" outlineLevelCol="1" x14ac:dyDescent="0.25"/>
  <cols>
    <col min="1" max="1" width="9.1796875" style="4" hidden="1" customWidth="1" outlineLevel="1"/>
    <col min="2" max="2" width="20.7265625" style="78" customWidth="1" collapsed="1"/>
    <col min="3" max="3" width="9.7265625" style="78" customWidth="1"/>
    <col min="4" max="4" width="19.54296875" style="78" customWidth="1"/>
    <col min="5" max="5" width="8.54296875" style="87" customWidth="1"/>
    <col min="6" max="32" width="5.6328125" style="90" customWidth="1"/>
    <col min="33" max="40" width="5.6328125" style="91" customWidth="1"/>
    <col min="41" max="41" width="5.6328125" style="92" customWidth="1"/>
    <col min="42" max="44" width="5.6328125" style="90" customWidth="1"/>
    <col min="45" max="52" width="5.6328125" style="91" customWidth="1"/>
    <col min="53" max="53" width="5.6328125" style="92" customWidth="1"/>
    <col min="54" max="56" width="5.6328125" style="90" customWidth="1"/>
    <col min="57" max="64" width="5.6328125" style="91" customWidth="1"/>
    <col min="65" max="65" width="5.6328125" style="92" customWidth="1"/>
    <col min="66" max="68" width="5.6328125" style="90" customWidth="1"/>
    <col min="69" max="76" width="5.6328125" style="91" customWidth="1"/>
    <col min="77" max="77" width="5.6328125" style="92" customWidth="1"/>
    <col min="78" max="80" width="5.6328125" style="90" customWidth="1"/>
    <col min="81" max="88" width="5.6328125" style="91" customWidth="1"/>
    <col min="89" max="89" width="5.6328125" style="92" customWidth="1"/>
    <col min="90" max="92" width="5.6328125" style="90" customWidth="1"/>
    <col min="93" max="100" width="5.6328125" style="91" customWidth="1"/>
    <col min="101" max="101" width="5.6328125" style="92" customWidth="1"/>
    <col min="102" max="16384" width="9.1796875" style="4"/>
  </cols>
  <sheetData>
    <row r="1" spans="1:101" s="72" customFormat="1" ht="22" customHeight="1" thickTop="1" thickBot="1" x14ac:dyDescent="0.25">
      <c r="B1" s="74" t="s">
        <v>35</v>
      </c>
      <c r="C1" s="75"/>
      <c r="D1" s="73" t="s">
        <v>158</v>
      </c>
      <c r="E1" s="8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1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1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1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1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1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1"/>
    </row>
    <row r="2" spans="1:101" s="2" customFormat="1" ht="11" thickTop="1" x14ac:dyDescent="0.25">
      <c r="B2" s="76"/>
      <c r="C2" s="76"/>
      <c r="D2" s="76"/>
      <c r="E2" s="84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 ht="14.5" x14ac:dyDescent="0.35">
      <c r="B3" s="164" t="s">
        <v>112</v>
      </c>
      <c r="C3" s="76"/>
      <c r="D3" s="77"/>
      <c r="E3" s="85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9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9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9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9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9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9"/>
    </row>
    <row r="4" spans="1:101" x14ac:dyDescent="0.25">
      <c r="B4" s="76"/>
      <c r="C4" s="76"/>
      <c r="D4" s="77"/>
      <c r="E4" s="85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9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9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9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9"/>
    </row>
    <row r="5" spans="1:101" s="93" customFormat="1" ht="14.5" customHeight="1" x14ac:dyDescent="0.35">
      <c r="A5" s="176" t="str">
        <f>D5</f>
        <v>Coefficient</v>
      </c>
      <c r="B5" s="176" t="s">
        <v>37</v>
      </c>
      <c r="C5" s="176" t="s">
        <v>36</v>
      </c>
      <c r="D5" s="176" t="s">
        <v>33</v>
      </c>
      <c r="E5" s="176" t="s">
        <v>45</v>
      </c>
      <c r="F5" s="177">
        <v>2018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>
        <v>2019</v>
      </c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>
        <v>2020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>
        <v>2021</v>
      </c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>
        <v>2022</v>
      </c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>
        <v>2023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>
        <v>2024</v>
      </c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>
        <v>2025</v>
      </c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</row>
    <row r="6" spans="1:101" s="2" customFormat="1" ht="20" hidden="1" customHeight="1" outlineLevel="1" x14ac:dyDescent="0.2">
      <c r="A6" s="176"/>
      <c r="B6" s="176"/>
      <c r="C6" s="176"/>
      <c r="D6" s="176"/>
      <c r="E6" s="176"/>
      <c r="F6" s="81" t="s">
        <v>38</v>
      </c>
      <c r="G6" s="81" t="s">
        <v>39</v>
      </c>
      <c r="H6" s="81" t="s">
        <v>2</v>
      </c>
      <c r="I6" s="81" t="s">
        <v>3</v>
      </c>
      <c r="J6" s="81" t="s">
        <v>4</v>
      </c>
      <c r="K6" s="81" t="s">
        <v>5</v>
      </c>
      <c r="L6" s="81" t="s">
        <v>40</v>
      </c>
      <c r="M6" s="81" t="s">
        <v>7</v>
      </c>
      <c r="N6" s="81" t="s">
        <v>41</v>
      </c>
      <c r="O6" s="81" t="s">
        <v>42</v>
      </c>
      <c r="P6" s="81" t="s">
        <v>43</v>
      </c>
      <c r="Q6" s="81" t="s">
        <v>44</v>
      </c>
      <c r="R6" s="81" t="s">
        <v>38</v>
      </c>
      <c r="S6" s="81" t="s">
        <v>39</v>
      </c>
      <c r="T6" s="81" t="s">
        <v>2</v>
      </c>
      <c r="U6" s="81" t="s">
        <v>3</v>
      </c>
      <c r="V6" s="81" t="s">
        <v>4</v>
      </c>
      <c r="W6" s="81" t="s">
        <v>5</v>
      </c>
      <c r="X6" s="81" t="s">
        <v>40</v>
      </c>
      <c r="Y6" s="81" t="s">
        <v>7</v>
      </c>
      <c r="Z6" s="81" t="s">
        <v>41</v>
      </c>
      <c r="AA6" s="81" t="s">
        <v>42</v>
      </c>
      <c r="AB6" s="81" t="s">
        <v>43</v>
      </c>
      <c r="AC6" s="81" t="s">
        <v>44</v>
      </c>
      <c r="AD6" s="81" t="str">
        <f>R6</f>
        <v>Janv.</v>
      </c>
      <c r="AE6" s="81" t="str">
        <f t="shared" ref="AE6:AO6" si="0">S6</f>
        <v>Fév.</v>
      </c>
      <c r="AF6" s="81" t="str">
        <f t="shared" si="0"/>
        <v>Mars</v>
      </c>
      <c r="AG6" s="81" t="str">
        <f t="shared" si="0"/>
        <v>Avril</v>
      </c>
      <c r="AH6" s="81" t="str">
        <f t="shared" si="0"/>
        <v>Mai</v>
      </c>
      <c r="AI6" s="81" t="str">
        <f t="shared" si="0"/>
        <v>Juin</v>
      </c>
      <c r="AJ6" s="81" t="str">
        <f t="shared" si="0"/>
        <v>Juil.</v>
      </c>
      <c r="AK6" s="81" t="str">
        <f t="shared" si="0"/>
        <v>Août</v>
      </c>
      <c r="AL6" s="81" t="str">
        <f t="shared" si="0"/>
        <v>Sept.</v>
      </c>
      <c r="AM6" s="81" t="str">
        <f t="shared" si="0"/>
        <v>Oct.</v>
      </c>
      <c r="AN6" s="81" t="str">
        <f t="shared" si="0"/>
        <v>Nov.</v>
      </c>
      <c r="AO6" s="81" t="str">
        <f t="shared" si="0"/>
        <v>Déc.</v>
      </c>
      <c r="AP6" s="81" t="str">
        <f>AD6</f>
        <v>Janv.</v>
      </c>
      <c r="AQ6" s="81" t="str">
        <f t="shared" ref="AQ6" si="1">AE6</f>
        <v>Fév.</v>
      </c>
      <c r="AR6" s="81" t="str">
        <f t="shared" ref="AR6" si="2">AF6</f>
        <v>Mars</v>
      </c>
      <c r="AS6" s="81" t="str">
        <f t="shared" ref="AS6" si="3">AG6</f>
        <v>Avril</v>
      </c>
      <c r="AT6" s="81" t="str">
        <f t="shared" ref="AT6" si="4">AH6</f>
        <v>Mai</v>
      </c>
      <c r="AU6" s="81" t="str">
        <f t="shared" ref="AU6" si="5">AI6</f>
        <v>Juin</v>
      </c>
      <c r="AV6" s="81" t="str">
        <f t="shared" ref="AV6" si="6">AJ6</f>
        <v>Juil.</v>
      </c>
      <c r="AW6" s="81" t="str">
        <f t="shared" ref="AW6" si="7">AK6</f>
        <v>Août</v>
      </c>
      <c r="AX6" s="81" t="str">
        <f t="shared" ref="AX6" si="8">AL6</f>
        <v>Sept.</v>
      </c>
      <c r="AY6" s="81" t="str">
        <f t="shared" ref="AY6" si="9">AM6</f>
        <v>Oct.</v>
      </c>
      <c r="AZ6" s="81" t="str">
        <f t="shared" ref="AZ6" si="10">AN6</f>
        <v>Nov.</v>
      </c>
      <c r="BA6" s="81" t="str">
        <f t="shared" ref="BA6" si="11">AO6</f>
        <v>Déc.</v>
      </c>
      <c r="BB6" s="81" t="str">
        <f>AP6</f>
        <v>Janv.</v>
      </c>
      <c r="BC6" s="81" t="str">
        <f t="shared" ref="BC6" si="12">AQ6</f>
        <v>Fév.</v>
      </c>
      <c r="BD6" s="81" t="str">
        <f t="shared" ref="BD6" si="13">AR6</f>
        <v>Mars</v>
      </c>
      <c r="BE6" s="81" t="str">
        <f t="shared" ref="BE6" si="14">AS6</f>
        <v>Avril</v>
      </c>
      <c r="BF6" s="81" t="str">
        <f t="shared" ref="BF6" si="15">AT6</f>
        <v>Mai</v>
      </c>
      <c r="BG6" s="81" t="str">
        <f t="shared" ref="BG6" si="16">AU6</f>
        <v>Juin</v>
      </c>
      <c r="BH6" s="81" t="str">
        <f t="shared" ref="BH6" si="17">AV6</f>
        <v>Juil.</v>
      </c>
      <c r="BI6" s="81" t="str">
        <f t="shared" ref="BI6" si="18">AW6</f>
        <v>Août</v>
      </c>
      <c r="BJ6" s="81" t="str">
        <f t="shared" ref="BJ6" si="19">AX6</f>
        <v>Sept.</v>
      </c>
      <c r="BK6" s="81" t="str">
        <f t="shared" ref="BK6" si="20">AY6</f>
        <v>Oct.</v>
      </c>
      <c r="BL6" s="81" t="str">
        <f t="shared" ref="BL6" si="21">AZ6</f>
        <v>Nov.</v>
      </c>
      <c r="BM6" s="81" t="str">
        <f t="shared" ref="BM6" si="22">BA6</f>
        <v>Déc.</v>
      </c>
      <c r="BN6" s="81" t="str">
        <f>BB6</f>
        <v>Janv.</v>
      </c>
      <c r="BO6" s="81" t="str">
        <f t="shared" ref="BO6" si="23">BC6</f>
        <v>Fév.</v>
      </c>
      <c r="BP6" s="81" t="str">
        <f t="shared" ref="BP6" si="24">BD6</f>
        <v>Mars</v>
      </c>
      <c r="BQ6" s="81" t="str">
        <f t="shared" ref="BQ6" si="25">BE6</f>
        <v>Avril</v>
      </c>
      <c r="BR6" s="81" t="str">
        <f t="shared" ref="BR6" si="26">BF6</f>
        <v>Mai</v>
      </c>
      <c r="BS6" s="81" t="str">
        <f t="shared" ref="BS6" si="27">BG6</f>
        <v>Juin</v>
      </c>
      <c r="BT6" s="81" t="str">
        <f t="shared" ref="BT6" si="28">BH6</f>
        <v>Juil.</v>
      </c>
      <c r="BU6" s="81" t="str">
        <f t="shared" ref="BU6" si="29">BI6</f>
        <v>Août</v>
      </c>
      <c r="BV6" s="81" t="str">
        <f t="shared" ref="BV6" si="30">BJ6</f>
        <v>Sept.</v>
      </c>
      <c r="BW6" s="81" t="str">
        <f t="shared" ref="BW6" si="31">BK6</f>
        <v>Oct.</v>
      </c>
      <c r="BX6" s="81" t="str">
        <f t="shared" ref="BX6" si="32">BL6</f>
        <v>Nov.</v>
      </c>
      <c r="BY6" s="81" t="str">
        <f t="shared" ref="BY6" si="33">BM6</f>
        <v>Déc.</v>
      </c>
      <c r="BZ6" s="81" t="str">
        <f>BN6</f>
        <v>Janv.</v>
      </c>
      <c r="CA6" s="81" t="str">
        <f t="shared" ref="CA6" si="34">BO6</f>
        <v>Fév.</v>
      </c>
      <c r="CB6" s="81" t="str">
        <f t="shared" ref="CB6" si="35">BP6</f>
        <v>Mars</v>
      </c>
      <c r="CC6" s="81" t="str">
        <f t="shared" ref="CC6" si="36">BQ6</f>
        <v>Avril</v>
      </c>
      <c r="CD6" s="81" t="str">
        <f t="shared" ref="CD6" si="37">BR6</f>
        <v>Mai</v>
      </c>
      <c r="CE6" s="81" t="str">
        <f t="shared" ref="CE6" si="38">BS6</f>
        <v>Juin</v>
      </c>
      <c r="CF6" s="81" t="str">
        <f t="shared" ref="CF6" si="39">BT6</f>
        <v>Juil.</v>
      </c>
      <c r="CG6" s="81" t="str">
        <f t="shared" ref="CG6" si="40">BU6</f>
        <v>Août</v>
      </c>
      <c r="CH6" s="81" t="str">
        <f t="shared" ref="CH6" si="41">BV6</f>
        <v>Sept.</v>
      </c>
      <c r="CI6" s="81" t="str">
        <f t="shared" ref="CI6" si="42">BW6</f>
        <v>Oct.</v>
      </c>
      <c r="CJ6" s="81" t="str">
        <f t="shared" ref="CJ6" si="43">BX6</f>
        <v>Nov.</v>
      </c>
      <c r="CK6" s="81" t="str">
        <f t="shared" ref="CK6" si="44">BY6</f>
        <v>Déc.</v>
      </c>
      <c r="CL6" s="81" t="str">
        <f>BZ6</f>
        <v>Janv.</v>
      </c>
      <c r="CM6" s="81" t="str">
        <f t="shared" ref="CM6" si="45">CA6</f>
        <v>Fév.</v>
      </c>
      <c r="CN6" s="81" t="str">
        <f t="shared" ref="CN6" si="46">CB6</f>
        <v>Mars</v>
      </c>
      <c r="CO6" s="81" t="str">
        <f t="shared" ref="CO6" si="47">CC6</f>
        <v>Avril</v>
      </c>
      <c r="CP6" s="81" t="str">
        <f t="shared" ref="CP6" si="48">CD6</f>
        <v>Mai</v>
      </c>
      <c r="CQ6" s="81" t="str">
        <f t="shared" ref="CQ6" si="49">CE6</f>
        <v>Juin</v>
      </c>
      <c r="CR6" s="81" t="str">
        <f t="shared" ref="CR6" si="50">CF6</f>
        <v>Juil.</v>
      </c>
      <c r="CS6" s="81" t="str">
        <f t="shared" ref="CS6" si="51">CG6</f>
        <v>Août</v>
      </c>
      <c r="CT6" s="81" t="str">
        <f t="shared" ref="CT6" si="52">CH6</f>
        <v>Sept.</v>
      </c>
      <c r="CU6" s="81" t="str">
        <f t="shared" ref="CU6" si="53">CI6</f>
        <v>Oct.</v>
      </c>
      <c r="CV6" s="81" t="str">
        <f t="shared" ref="CV6" si="54">CJ6</f>
        <v>Nov.</v>
      </c>
      <c r="CW6" s="81" t="str">
        <f t="shared" ref="CW6" si="55">CK6</f>
        <v>Déc.</v>
      </c>
    </row>
    <row r="7" spans="1:101" s="3" customFormat="1" ht="20" hidden="1" customHeight="1" outlineLevel="1" x14ac:dyDescent="0.2">
      <c r="A7" s="176"/>
      <c r="B7" s="176"/>
      <c r="C7" s="176"/>
      <c r="D7" s="176"/>
      <c r="E7" s="176"/>
      <c r="F7" s="82">
        <f>F5</f>
        <v>2018</v>
      </c>
      <c r="G7" s="82">
        <f>F7</f>
        <v>2018</v>
      </c>
      <c r="H7" s="82">
        <f t="shared" ref="H7:Q7" si="56">G7</f>
        <v>2018</v>
      </c>
      <c r="I7" s="82">
        <f t="shared" si="56"/>
        <v>2018</v>
      </c>
      <c r="J7" s="82">
        <f t="shared" si="56"/>
        <v>2018</v>
      </c>
      <c r="K7" s="82">
        <f t="shared" si="56"/>
        <v>2018</v>
      </c>
      <c r="L7" s="82">
        <f t="shared" si="56"/>
        <v>2018</v>
      </c>
      <c r="M7" s="82">
        <f t="shared" si="56"/>
        <v>2018</v>
      </c>
      <c r="N7" s="82">
        <f t="shared" si="56"/>
        <v>2018</v>
      </c>
      <c r="O7" s="82">
        <f t="shared" si="56"/>
        <v>2018</v>
      </c>
      <c r="P7" s="82">
        <f t="shared" si="56"/>
        <v>2018</v>
      </c>
      <c r="Q7" s="82">
        <f t="shared" si="56"/>
        <v>2018</v>
      </c>
      <c r="R7" s="82">
        <f>R5</f>
        <v>2019</v>
      </c>
      <c r="S7" s="82">
        <f>R7</f>
        <v>2019</v>
      </c>
      <c r="T7" s="82">
        <f t="shared" ref="T7:AC7" si="57">S7</f>
        <v>2019</v>
      </c>
      <c r="U7" s="82">
        <f t="shared" si="57"/>
        <v>2019</v>
      </c>
      <c r="V7" s="82">
        <f t="shared" si="57"/>
        <v>2019</v>
      </c>
      <c r="W7" s="82">
        <f t="shared" si="57"/>
        <v>2019</v>
      </c>
      <c r="X7" s="82">
        <f t="shared" si="57"/>
        <v>2019</v>
      </c>
      <c r="Y7" s="82">
        <f t="shared" si="57"/>
        <v>2019</v>
      </c>
      <c r="Z7" s="82">
        <f t="shared" si="57"/>
        <v>2019</v>
      </c>
      <c r="AA7" s="82">
        <f t="shared" si="57"/>
        <v>2019</v>
      </c>
      <c r="AB7" s="82">
        <f t="shared" si="57"/>
        <v>2019</v>
      </c>
      <c r="AC7" s="82">
        <f t="shared" si="57"/>
        <v>2019</v>
      </c>
      <c r="AD7" s="82">
        <f>AD5</f>
        <v>2020</v>
      </c>
      <c r="AE7" s="82">
        <f>AD7</f>
        <v>2020</v>
      </c>
      <c r="AF7" s="82">
        <f t="shared" ref="AF7:AO7" si="58">AE7</f>
        <v>2020</v>
      </c>
      <c r="AG7" s="82">
        <f t="shared" si="58"/>
        <v>2020</v>
      </c>
      <c r="AH7" s="82">
        <f t="shared" si="58"/>
        <v>2020</v>
      </c>
      <c r="AI7" s="82">
        <f t="shared" si="58"/>
        <v>2020</v>
      </c>
      <c r="AJ7" s="82">
        <f t="shared" si="58"/>
        <v>2020</v>
      </c>
      <c r="AK7" s="82">
        <f t="shared" si="58"/>
        <v>2020</v>
      </c>
      <c r="AL7" s="82">
        <f t="shared" si="58"/>
        <v>2020</v>
      </c>
      <c r="AM7" s="82">
        <f t="shared" si="58"/>
        <v>2020</v>
      </c>
      <c r="AN7" s="82">
        <f t="shared" si="58"/>
        <v>2020</v>
      </c>
      <c r="AO7" s="82">
        <f t="shared" si="58"/>
        <v>2020</v>
      </c>
      <c r="AP7" s="82">
        <f>AP5</f>
        <v>2021</v>
      </c>
      <c r="AQ7" s="82">
        <f>AP7</f>
        <v>2021</v>
      </c>
      <c r="AR7" s="82">
        <f t="shared" ref="AR7:BA7" si="59">AQ7</f>
        <v>2021</v>
      </c>
      <c r="AS7" s="82">
        <f t="shared" si="59"/>
        <v>2021</v>
      </c>
      <c r="AT7" s="82">
        <f t="shared" si="59"/>
        <v>2021</v>
      </c>
      <c r="AU7" s="82">
        <f t="shared" si="59"/>
        <v>2021</v>
      </c>
      <c r="AV7" s="82">
        <f t="shared" si="59"/>
        <v>2021</v>
      </c>
      <c r="AW7" s="82">
        <f t="shared" si="59"/>
        <v>2021</v>
      </c>
      <c r="AX7" s="82">
        <f t="shared" si="59"/>
        <v>2021</v>
      </c>
      <c r="AY7" s="82">
        <f t="shared" si="59"/>
        <v>2021</v>
      </c>
      <c r="AZ7" s="82">
        <f t="shared" si="59"/>
        <v>2021</v>
      </c>
      <c r="BA7" s="82">
        <f t="shared" si="59"/>
        <v>2021</v>
      </c>
      <c r="BB7" s="82">
        <f>BB5</f>
        <v>2022</v>
      </c>
      <c r="BC7" s="82">
        <f>BB7</f>
        <v>2022</v>
      </c>
      <c r="BD7" s="82">
        <f t="shared" ref="BD7:BM7" si="60">BC7</f>
        <v>2022</v>
      </c>
      <c r="BE7" s="82">
        <f t="shared" si="60"/>
        <v>2022</v>
      </c>
      <c r="BF7" s="82">
        <f t="shared" si="60"/>
        <v>2022</v>
      </c>
      <c r="BG7" s="82">
        <f t="shared" si="60"/>
        <v>2022</v>
      </c>
      <c r="BH7" s="82">
        <f t="shared" si="60"/>
        <v>2022</v>
      </c>
      <c r="BI7" s="82">
        <f t="shared" si="60"/>
        <v>2022</v>
      </c>
      <c r="BJ7" s="82">
        <f t="shared" si="60"/>
        <v>2022</v>
      </c>
      <c r="BK7" s="82">
        <f t="shared" si="60"/>
        <v>2022</v>
      </c>
      <c r="BL7" s="82">
        <f t="shared" si="60"/>
        <v>2022</v>
      </c>
      <c r="BM7" s="82">
        <f t="shared" si="60"/>
        <v>2022</v>
      </c>
      <c r="BN7" s="82">
        <f>BN5</f>
        <v>2023</v>
      </c>
      <c r="BO7" s="82">
        <f>BN7</f>
        <v>2023</v>
      </c>
      <c r="BP7" s="82">
        <f t="shared" ref="BP7:BY7" si="61">BO7</f>
        <v>2023</v>
      </c>
      <c r="BQ7" s="82">
        <f t="shared" si="61"/>
        <v>2023</v>
      </c>
      <c r="BR7" s="82">
        <f t="shared" si="61"/>
        <v>2023</v>
      </c>
      <c r="BS7" s="82">
        <f t="shared" si="61"/>
        <v>2023</v>
      </c>
      <c r="BT7" s="82">
        <f t="shared" si="61"/>
        <v>2023</v>
      </c>
      <c r="BU7" s="82">
        <f t="shared" si="61"/>
        <v>2023</v>
      </c>
      <c r="BV7" s="82">
        <f t="shared" si="61"/>
        <v>2023</v>
      </c>
      <c r="BW7" s="82">
        <f t="shared" si="61"/>
        <v>2023</v>
      </c>
      <c r="BX7" s="82">
        <f t="shared" si="61"/>
        <v>2023</v>
      </c>
      <c r="BY7" s="82">
        <f t="shared" si="61"/>
        <v>2023</v>
      </c>
      <c r="BZ7" s="82">
        <f>BZ5</f>
        <v>2024</v>
      </c>
      <c r="CA7" s="82">
        <f>BZ7</f>
        <v>2024</v>
      </c>
      <c r="CB7" s="82">
        <f t="shared" ref="CB7:CK7" si="62">CA7</f>
        <v>2024</v>
      </c>
      <c r="CC7" s="82">
        <f t="shared" si="62"/>
        <v>2024</v>
      </c>
      <c r="CD7" s="82">
        <f t="shared" si="62"/>
        <v>2024</v>
      </c>
      <c r="CE7" s="82">
        <f t="shared" si="62"/>
        <v>2024</v>
      </c>
      <c r="CF7" s="82">
        <f t="shared" si="62"/>
        <v>2024</v>
      </c>
      <c r="CG7" s="82">
        <f t="shared" si="62"/>
        <v>2024</v>
      </c>
      <c r="CH7" s="82">
        <f t="shared" si="62"/>
        <v>2024</v>
      </c>
      <c r="CI7" s="82">
        <f t="shared" si="62"/>
        <v>2024</v>
      </c>
      <c r="CJ7" s="82">
        <f t="shared" si="62"/>
        <v>2024</v>
      </c>
      <c r="CK7" s="82">
        <f t="shared" si="62"/>
        <v>2024</v>
      </c>
      <c r="CL7" s="82">
        <f>CL5</f>
        <v>2025</v>
      </c>
      <c r="CM7" s="82">
        <f>CL7</f>
        <v>2025</v>
      </c>
      <c r="CN7" s="82">
        <f t="shared" ref="CN7:CW7" si="63">CM7</f>
        <v>2025</v>
      </c>
      <c r="CO7" s="82">
        <f t="shared" si="63"/>
        <v>2025</v>
      </c>
      <c r="CP7" s="82">
        <f t="shared" si="63"/>
        <v>2025</v>
      </c>
      <c r="CQ7" s="82">
        <f t="shared" si="63"/>
        <v>2025</v>
      </c>
      <c r="CR7" s="82">
        <f t="shared" si="63"/>
        <v>2025</v>
      </c>
      <c r="CS7" s="82">
        <f t="shared" si="63"/>
        <v>2025</v>
      </c>
      <c r="CT7" s="82">
        <f t="shared" si="63"/>
        <v>2025</v>
      </c>
      <c r="CU7" s="82">
        <f t="shared" si="63"/>
        <v>2025</v>
      </c>
      <c r="CV7" s="82">
        <f t="shared" si="63"/>
        <v>2025</v>
      </c>
      <c r="CW7" s="82">
        <f t="shared" si="63"/>
        <v>2025</v>
      </c>
    </row>
    <row r="8" spans="1:101" s="3" customFormat="1" ht="34" customHeight="1" collapsed="1" x14ac:dyDescent="0.2">
      <c r="A8" s="176"/>
      <c r="B8" s="176"/>
      <c r="C8" s="176"/>
      <c r="D8" s="176"/>
      <c r="E8" s="176"/>
      <c r="F8" s="83" t="str">
        <f t="shared" ref="F8:Q8" si="64">F6&amp;" "&amp;F7</f>
        <v>Janv. 2018</v>
      </c>
      <c r="G8" s="83" t="str">
        <f t="shared" si="64"/>
        <v>Fév. 2018</v>
      </c>
      <c r="H8" s="83" t="str">
        <f t="shared" si="64"/>
        <v>Mars 2018</v>
      </c>
      <c r="I8" s="83" t="str">
        <f t="shared" si="64"/>
        <v>Avril 2018</v>
      </c>
      <c r="J8" s="83" t="str">
        <f t="shared" si="64"/>
        <v>Mai 2018</v>
      </c>
      <c r="K8" s="83" t="str">
        <f t="shared" si="64"/>
        <v>Juin 2018</v>
      </c>
      <c r="L8" s="83" t="str">
        <f t="shared" si="64"/>
        <v>Juil. 2018</v>
      </c>
      <c r="M8" s="83" t="str">
        <f t="shared" si="64"/>
        <v>Août 2018</v>
      </c>
      <c r="N8" s="83" t="str">
        <f t="shared" si="64"/>
        <v>Sept. 2018</v>
      </c>
      <c r="O8" s="83" t="str">
        <f t="shared" si="64"/>
        <v>Oct. 2018</v>
      </c>
      <c r="P8" s="83" t="str">
        <f t="shared" si="64"/>
        <v>Nov. 2018</v>
      </c>
      <c r="Q8" s="83" t="str">
        <f t="shared" si="64"/>
        <v>Déc. 2018</v>
      </c>
      <c r="R8" s="83" t="str">
        <f t="shared" ref="R8:AC8" si="65">R6&amp;" "&amp;R7</f>
        <v>Janv. 2019</v>
      </c>
      <c r="S8" s="83" t="str">
        <f t="shared" ref="S8" si="66">S6&amp;" "&amp;S7</f>
        <v>Fév. 2019</v>
      </c>
      <c r="T8" s="83" t="str">
        <f t="shared" si="65"/>
        <v>Mars 2019</v>
      </c>
      <c r="U8" s="83" t="str">
        <f t="shared" si="65"/>
        <v>Avril 2019</v>
      </c>
      <c r="V8" s="83" t="str">
        <f t="shared" si="65"/>
        <v>Mai 2019</v>
      </c>
      <c r="W8" s="83" t="str">
        <f t="shared" si="65"/>
        <v>Juin 2019</v>
      </c>
      <c r="X8" s="83" t="str">
        <f t="shared" si="65"/>
        <v>Juil. 2019</v>
      </c>
      <c r="Y8" s="83" t="str">
        <f t="shared" si="65"/>
        <v>Août 2019</v>
      </c>
      <c r="Z8" s="83" t="str">
        <f t="shared" si="65"/>
        <v>Sept. 2019</v>
      </c>
      <c r="AA8" s="83" t="str">
        <f t="shared" si="65"/>
        <v>Oct. 2019</v>
      </c>
      <c r="AB8" s="83" t="str">
        <f t="shared" si="65"/>
        <v>Nov. 2019</v>
      </c>
      <c r="AC8" s="83" t="str">
        <f t="shared" si="65"/>
        <v>Déc. 2019</v>
      </c>
      <c r="AD8" s="83" t="str">
        <f t="shared" ref="AD8:AO8" si="67">AD6&amp;" "&amp;AD7</f>
        <v>Janv. 2020</v>
      </c>
      <c r="AE8" s="83" t="str">
        <f t="shared" si="67"/>
        <v>Fév. 2020</v>
      </c>
      <c r="AF8" s="83" t="str">
        <f t="shared" si="67"/>
        <v>Mars 2020</v>
      </c>
      <c r="AG8" s="83" t="str">
        <f t="shared" si="67"/>
        <v>Avril 2020</v>
      </c>
      <c r="AH8" s="83" t="str">
        <f t="shared" si="67"/>
        <v>Mai 2020</v>
      </c>
      <c r="AI8" s="83" t="str">
        <f t="shared" si="67"/>
        <v>Juin 2020</v>
      </c>
      <c r="AJ8" s="83" t="str">
        <f t="shared" si="67"/>
        <v>Juil. 2020</v>
      </c>
      <c r="AK8" s="83" t="str">
        <f t="shared" si="67"/>
        <v>Août 2020</v>
      </c>
      <c r="AL8" s="83" t="str">
        <f t="shared" si="67"/>
        <v>Sept. 2020</v>
      </c>
      <c r="AM8" s="83" t="str">
        <f t="shared" si="67"/>
        <v>Oct. 2020</v>
      </c>
      <c r="AN8" s="83" t="str">
        <f t="shared" si="67"/>
        <v>Nov. 2020</v>
      </c>
      <c r="AO8" s="83" t="str">
        <f t="shared" si="67"/>
        <v>Déc. 2020</v>
      </c>
      <c r="AP8" s="83" t="str">
        <f t="shared" ref="AP8:BA8" si="68">AP6&amp;" "&amp;AP7</f>
        <v>Janv. 2021</v>
      </c>
      <c r="AQ8" s="83" t="str">
        <f t="shared" si="68"/>
        <v>Fév. 2021</v>
      </c>
      <c r="AR8" s="83" t="str">
        <f t="shared" si="68"/>
        <v>Mars 2021</v>
      </c>
      <c r="AS8" s="83" t="str">
        <f t="shared" si="68"/>
        <v>Avril 2021</v>
      </c>
      <c r="AT8" s="83" t="str">
        <f t="shared" si="68"/>
        <v>Mai 2021</v>
      </c>
      <c r="AU8" s="83" t="str">
        <f t="shared" si="68"/>
        <v>Juin 2021</v>
      </c>
      <c r="AV8" s="83" t="str">
        <f t="shared" si="68"/>
        <v>Juil. 2021</v>
      </c>
      <c r="AW8" s="83" t="str">
        <f t="shared" si="68"/>
        <v>Août 2021</v>
      </c>
      <c r="AX8" s="83" t="str">
        <f t="shared" si="68"/>
        <v>Sept. 2021</v>
      </c>
      <c r="AY8" s="83" t="str">
        <f t="shared" si="68"/>
        <v>Oct. 2021</v>
      </c>
      <c r="AZ8" s="83" t="str">
        <f t="shared" si="68"/>
        <v>Nov. 2021</v>
      </c>
      <c r="BA8" s="83" t="str">
        <f t="shared" si="68"/>
        <v>Déc. 2021</v>
      </c>
      <c r="BB8" s="83" t="str">
        <f t="shared" ref="BB8:BM8" si="69">BB6&amp;" "&amp;BB7</f>
        <v>Janv. 2022</v>
      </c>
      <c r="BC8" s="83" t="str">
        <f t="shared" si="69"/>
        <v>Fév. 2022</v>
      </c>
      <c r="BD8" s="83" t="str">
        <f t="shared" si="69"/>
        <v>Mars 2022</v>
      </c>
      <c r="BE8" s="83" t="str">
        <f t="shared" si="69"/>
        <v>Avril 2022</v>
      </c>
      <c r="BF8" s="83" t="str">
        <f t="shared" si="69"/>
        <v>Mai 2022</v>
      </c>
      <c r="BG8" s="83" t="str">
        <f t="shared" si="69"/>
        <v>Juin 2022</v>
      </c>
      <c r="BH8" s="83" t="str">
        <f t="shared" si="69"/>
        <v>Juil. 2022</v>
      </c>
      <c r="BI8" s="83" t="str">
        <f t="shared" si="69"/>
        <v>Août 2022</v>
      </c>
      <c r="BJ8" s="83" t="str">
        <f t="shared" si="69"/>
        <v>Sept. 2022</v>
      </c>
      <c r="BK8" s="83" t="str">
        <f t="shared" si="69"/>
        <v>Oct. 2022</v>
      </c>
      <c r="BL8" s="83" t="str">
        <f t="shared" si="69"/>
        <v>Nov. 2022</v>
      </c>
      <c r="BM8" s="83" t="str">
        <f t="shared" si="69"/>
        <v>Déc. 2022</v>
      </c>
      <c r="BN8" s="83" t="str">
        <f t="shared" ref="BN8:BY8" si="70">BN6&amp;" "&amp;BN7</f>
        <v>Janv. 2023</v>
      </c>
      <c r="BO8" s="83" t="str">
        <f t="shared" si="70"/>
        <v>Fév. 2023</v>
      </c>
      <c r="BP8" s="83" t="str">
        <f t="shared" si="70"/>
        <v>Mars 2023</v>
      </c>
      <c r="BQ8" s="83" t="str">
        <f t="shared" si="70"/>
        <v>Avril 2023</v>
      </c>
      <c r="BR8" s="83" t="str">
        <f t="shared" si="70"/>
        <v>Mai 2023</v>
      </c>
      <c r="BS8" s="83" t="str">
        <f t="shared" si="70"/>
        <v>Juin 2023</v>
      </c>
      <c r="BT8" s="83" t="str">
        <f t="shared" si="70"/>
        <v>Juil. 2023</v>
      </c>
      <c r="BU8" s="83" t="str">
        <f t="shared" si="70"/>
        <v>Août 2023</v>
      </c>
      <c r="BV8" s="83" t="str">
        <f t="shared" si="70"/>
        <v>Sept. 2023</v>
      </c>
      <c r="BW8" s="83" t="str">
        <f t="shared" si="70"/>
        <v>Oct. 2023</v>
      </c>
      <c r="BX8" s="83" t="str">
        <f t="shared" si="70"/>
        <v>Nov. 2023</v>
      </c>
      <c r="BY8" s="83" t="str">
        <f t="shared" si="70"/>
        <v>Déc. 2023</v>
      </c>
      <c r="BZ8" s="83" t="str">
        <f t="shared" ref="BZ8:CK8" si="71">BZ6&amp;" "&amp;BZ7</f>
        <v>Janv. 2024</v>
      </c>
      <c r="CA8" s="83" t="str">
        <f t="shared" si="71"/>
        <v>Fév. 2024</v>
      </c>
      <c r="CB8" s="83" t="str">
        <f t="shared" si="71"/>
        <v>Mars 2024</v>
      </c>
      <c r="CC8" s="83" t="str">
        <f t="shared" si="71"/>
        <v>Avril 2024</v>
      </c>
      <c r="CD8" s="83" t="str">
        <f t="shared" si="71"/>
        <v>Mai 2024</v>
      </c>
      <c r="CE8" s="83" t="str">
        <f t="shared" si="71"/>
        <v>Juin 2024</v>
      </c>
      <c r="CF8" s="83" t="str">
        <f t="shared" si="71"/>
        <v>Juil. 2024</v>
      </c>
      <c r="CG8" s="83" t="str">
        <f t="shared" si="71"/>
        <v>Août 2024</v>
      </c>
      <c r="CH8" s="83" t="str">
        <f t="shared" si="71"/>
        <v>Sept. 2024</v>
      </c>
      <c r="CI8" s="83" t="str">
        <f t="shared" si="71"/>
        <v>Oct. 2024</v>
      </c>
      <c r="CJ8" s="83" t="str">
        <f t="shared" si="71"/>
        <v>Nov. 2024</v>
      </c>
      <c r="CK8" s="83" t="str">
        <f t="shared" si="71"/>
        <v>Déc. 2024</v>
      </c>
      <c r="CL8" s="83" t="str">
        <f t="shared" ref="CL8:CW8" si="72">CL6&amp;" "&amp;CL7</f>
        <v>Janv. 2025</v>
      </c>
      <c r="CM8" s="83" t="str">
        <f t="shared" si="72"/>
        <v>Fév. 2025</v>
      </c>
      <c r="CN8" s="83" t="str">
        <f t="shared" si="72"/>
        <v>Mars 2025</v>
      </c>
      <c r="CO8" s="83" t="str">
        <f t="shared" si="72"/>
        <v>Avril 2025</v>
      </c>
      <c r="CP8" s="83" t="str">
        <f t="shared" si="72"/>
        <v>Mai 2025</v>
      </c>
      <c r="CQ8" s="83" t="str">
        <f t="shared" si="72"/>
        <v>Juin 2025</v>
      </c>
      <c r="CR8" s="83" t="str">
        <f t="shared" si="72"/>
        <v>Juil. 2025</v>
      </c>
      <c r="CS8" s="83" t="str">
        <f t="shared" si="72"/>
        <v>Août 2025</v>
      </c>
      <c r="CT8" s="83" t="str">
        <f t="shared" si="72"/>
        <v>Sept. 2025</v>
      </c>
      <c r="CU8" s="83" t="str">
        <f t="shared" si="72"/>
        <v>Oct. 2025</v>
      </c>
      <c r="CV8" s="83" t="str">
        <f t="shared" si="72"/>
        <v>Nov. 2025</v>
      </c>
      <c r="CW8" s="83" t="str">
        <f t="shared" si="72"/>
        <v>Déc. 2025</v>
      </c>
    </row>
    <row r="9" spans="1:101" s="3" customFormat="1" ht="10.5" x14ac:dyDescent="0.2">
      <c r="A9" s="143" t="str">
        <f>IF(D9="","",D9)</f>
        <v>A-1</v>
      </c>
      <c r="B9" s="79" t="s">
        <v>34</v>
      </c>
      <c r="C9" s="79" t="s">
        <v>159</v>
      </c>
      <c r="D9" s="80" t="s">
        <v>160</v>
      </c>
      <c r="E9" s="86" t="s">
        <v>46</v>
      </c>
      <c r="F9" s="88">
        <v>1466.62</v>
      </c>
      <c r="G9" s="88">
        <f>F9</f>
        <v>1466.62</v>
      </c>
      <c r="H9" s="88">
        <f t="shared" ref="H9:AC9" si="73">G9</f>
        <v>1466.62</v>
      </c>
      <c r="I9" s="88">
        <f t="shared" si="73"/>
        <v>1466.62</v>
      </c>
      <c r="J9" s="88">
        <f t="shared" si="73"/>
        <v>1466.62</v>
      </c>
      <c r="K9" s="88">
        <f t="shared" si="73"/>
        <v>1466.62</v>
      </c>
      <c r="L9" s="88">
        <f t="shared" si="73"/>
        <v>1466.62</v>
      </c>
      <c r="M9" s="88">
        <f t="shared" si="73"/>
        <v>1466.62</v>
      </c>
      <c r="N9" s="88">
        <f t="shared" si="73"/>
        <v>1466.62</v>
      </c>
      <c r="O9" s="88">
        <f t="shared" si="73"/>
        <v>1466.62</v>
      </c>
      <c r="P9" s="88">
        <f t="shared" si="73"/>
        <v>1466.62</v>
      </c>
      <c r="Q9" s="88">
        <f t="shared" si="73"/>
        <v>1466.62</v>
      </c>
      <c r="R9" s="88">
        <f t="shared" si="73"/>
        <v>1466.62</v>
      </c>
      <c r="S9" s="88">
        <f t="shared" si="73"/>
        <v>1466.62</v>
      </c>
      <c r="T9" s="88">
        <f t="shared" si="73"/>
        <v>1466.62</v>
      </c>
      <c r="U9" s="88">
        <f t="shared" si="73"/>
        <v>1466.62</v>
      </c>
      <c r="V9" s="88">
        <f t="shared" si="73"/>
        <v>1466.62</v>
      </c>
      <c r="W9" s="88">
        <f t="shared" si="73"/>
        <v>1466.62</v>
      </c>
      <c r="X9" s="88">
        <f t="shared" si="73"/>
        <v>1466.62</v>
      </c>
      <c r="Y9" s="88">
        <f t="shared" si="73"/>
        <v>1466.62</v>
      </c>
      <c r="Z9" s="88">
        <f t="shared" si="73"/>
        <v>1466.62</v>
      </c>
      <c r="AA9" s="88">
        <f t="shared" si="73"/>
        <v>1466.62</v>
      </c>
      <c r="AB9" s="88">
        <f t="shared" si="73"/>
        <v>1466.62</v>
      </c>
      <c r="AC9" s="88">
        <f t="shared" si="73"/>
        <v>1466.62</v>
      </c>
      <c r="AD9" s="148">
        <v>1539</v>
      </c>
      <c r="AE9" s="88">
        <f t="shared" ref="AE9:BC9" si="74">AD9</f>
        <v>1539</v>
      </c>
      <c r="AF9" s="88">
        <f t="shared" si="74"/>
        <v>1539</v>
      </c>
      <c r="AG9" s="88">
        <f t="shared" si="74"/>
        <v>1539</v>
      </c>
      <c r="AH9" s="88">
        <f t="shared" si="74"/>
        <v>1539</v>
      </c>
      <c r="AI9" s="88">
        <f t="shared" si="74"/>
        <v>1539</v>
      </c>
      <c r="AJ9" s="88">
        <f t="shared" si="74"/>
        <v>1539</v>
      </c>
      <c r="AK9" s="88">
        <f t="shared" si="74"/>
        <v>1539</v>
      </c>
      <c r="AL9" s="88">
        <f t="shared" si="74"/>
        <v>1539</v>
      </c>
      <c r="AM9" s="88">
        <f t="shared" si="74"/>
        <v>1539</v>
      </c>
      <c r="AN9" s="88">
        <f t="shared" si="74"/>
        <v>1539</v>
      </c>
      <c r="AO9" s="88">
        <f t="shared" si="74"/>
        <v>1539</v>
      </c>
      <c r="AP9" s="88">
        <f t="shared" si="74"/>
        <v>1539</v>
      </c>
      <c r="AQ9" s="88">
        <f t="shared" si="74"/>
        <v>1539</v>
      </c>
      <c r="AR9" s="88">
        <f t="shared" si="74"/>
        <v>1539</v>
      </c>
      <c r="AS9" s="88">
        <f t="shared" si="74"/>
        <v>1539</v>
      </c>
      <c r="AT9" s="88">
        <f t="shared" si="74"/>
        <v>1539</v>
      </c>
      <c r="AU9" s="88">
        <f t="shared" si="74"/>
        <v>1539</v>
      </c>
      <c r="AV9" s="88">
        <f t="shared" si="74"/>
        <v>1539</v>
      </c>
      <c r="AW9" s="88">
        <f t="shared" si="74"/>
        <v>1539</v>
      </c>
      <c r="AX9" s="88">
        <f t="shared" si="74"/>
        <v>1539</v>
      </c>
      <c r="AY9" s="88">
        <f t="shared" si="74"/>
        <v>1539</v>
      </c>
      <c r="AZ9" s="88">
        <f t="shared" si="74"/>
        <v>1539</v>
      </c>
      <c r="BA9" s="88">
        <f t="shared" si="74"/>
        <v>1539</v>
      </c>
      <c r="BB9" s="88">
        <f t="shared" si="74"/>
        <v>1539</v>
      </c>
      <c r="BC9" s="88">
        <f t="shared" si="74"/>
        <v>1539</v>
      </c>
      <c r="BD9" s="148">
        <v>1603</v>
      </c>
      <c r="BE9" s="88">
        <f t="shared" ref="BE9:BF9" si="75">BD9</f>
        <v>1603</v>
      </c>
      <c r="BF9" s="88">
        <f t="shared" si="75"/>
        <v>1603</v>
      </c>
      <c r="BG9" s="148">
        <v>1645.58</v>
      </c>
      <c r="BH9" s="88">
        <f t="shared" ref="BH9:BK9" si="76">BG9</f>
        <v>1645.58</v>
      </c>
      <c r="BI9" s="88">
        <f t="shared" si="76"/>
        <v>1645.58</v>
      </c>
      <c r="BJ9" s="88">
        <f t="shared" si="76"/>
        <v>1645.58</v>
      </c>
      <c r="BK9" s="88">
        <f t="shared" si="76"/>
        <v>1645.58</v>
      </c>
      <c r="BL9" s="148">
        <v>1678.95</v>
      </c>
      <c r="BM9" s="88">
        <f t="shared" ref="BM9:BY9" si="77">BL9</f>
        <v>1678.95</v>
      </c>
      <c r="BN9" s="88">
        <f t="shared" si="77"/>
        <v>1678.95</v>
      </c>
      <c r="BO9" s="88">
        <f t="shared" si="77"/>
        <v>1678.95</v>
      </c>
      <c r="BP9" s="88">
        <f t="shared" si="77"/>
        <v>1678.95</v>
      </c>
      <c r="BQ9" s="88">
        <f t="shared" si="77"/>
        <v>1678.95</v>
      </c>
      <c r="BR9" s="88">
        <f t="shared" si="77"/>
        <v>1678.95</v>
      </c>
      <c r="BS9" s="88">
        <f t="shared" si="77"/>
        <v>1678.95</v>
      </c>
      <c r="BT9" s="88">
        <f t="shared" si="77"/>
        <v>1678.95</v>
      </c>
      <c r="BU9" s="88">
        <f t="shared" si="77"/>
        <v>1678.95</v>
      </c>
      <c r="BV9" s="88">
        <f t="shared" si="77"/>
        <v>1678.95</v>
      </c>
      <c r="BW9" s="88">
        <f t="shared" si="77"/>
        <v>1678.95</v>
      </c>
      <c r="BX9" s="88">
        <f t="shared" si="77"/>
        <v>1678.95</v>
      </c>
      <c r="BY9" s="88">
        <f t="shared" si="77"/>
        <v>1678.95</v>
      </c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</row>
    <row r="10" spans="1:101" s="3" customFormat="1" ht="10.5" x14ac:dyDescent="0.2">
      <c r="A10" s="143" t="str">
        <f t="shared" ref="A10:A73" si="78">IF(D10="","",D10)</f>
        <v>a-2</v>
      </c>
      <c r="B10" s="79" t="s">
        <v>34</v>
      </c>
      <c r="C10" s="79" t="s">
        <v>159</v>
      </c>
      <c r="D10" s="80" t="s">
        <v>161</v>
      </c>
      <c r="E10" s="86" t="s">
        <v>46</v>
      </c>
      <c r="F10" s="88">
        <v>1480.98</v>
      </c>
      <c r="G10" s="88">
        <f t="shared" ref="G10:AC10" si="79">F10</f>
        <v>1480.98</v>
      </c>
      <c r="H10" s="88">
        <f t="shared" si="79"/>
        <v>1480.98</v>
      </c>
      <c r="I10" s="88">
        <f t="shared" si="79"/>
        <v>1480.98</v>
      </c>
      <c r="J10" s="88">
        <f t="shared" si="79"/>
        <v>1480.98</v>
      </c>
      <c r="K10" s="88">
        <f t="shared" si="79"/>
        <v>1480.98</v>
      </c>
      <c r="L10" s="88">
        <f t="shared" si="79"/>
        <v>1480.98</v>
      </c>
      <c r="M10" s="88">
        <f t="shared" si="79"/>
        <v>1480.98</v>
      </c>
      <c r="N10" s="88">
        <f t="shared" si="79"/>
        <v>1480.98</v>
      </c>
      <c r="O10" s="88">
        <f t="shared" si="79"/>
        <v>1480.98</v>
      </c>
      <c r="P10" s="88">
        <f t="shared" si="79"/>
        <v>1480.98</v>
      </c>
      <c r="Q10" s="88">
        <f t="shared" si="79"/>
        <v>1480.98</v>
      </c>
      <c r="R10" s="88">
        <f t="shared" si="79"/>
        <v>1480.98</v>
      </c>
      <c r="S10" s="88">
        <f t="shared" si="79"/>
        <v>1480.98</v>
      </c>
      <c r="T10" s="88">
        <f t="shared" si="79"/>
        <v>1480.98</v>
      </c>
      <c r="U10" s="88">
        <f t="shared" si="79"/>
        <v>1480.98</v>
      </c>
      <c r="V10" s="88">
        <f t="shared" si="79"/>
        <v>1480.98</v>
      </c>
      <c r="W10" s="88">
        <f t="shared" si="79"/>
        <v>1480.98</v>
      </c>
      <c r="X10" s="88">
        <f t="shared" si="79"/>
        <v>1480.98</v>
      </c>
      <c r="Y10" s="88">
        <f t="shared" si="79"/>
        <v>1480.98</v>
      </c>
      <c r="Z10" s="88">
        <f t="shared" si="79"/>
        <v>1480.98</v>
      </c>
      <c r="AA10" s="88">
        <f t="shared" si="79"/>
        <v>1480.98</v>
      </c>
      <c r="AB10" s="88">
        <f t="shared" si="79"/>
        <v>1480.98</v>
      </c>
      <c r="AC10" s="88">
        <f t="shared" si="79"/>
        <v>1480.98</v>
      </c>
      <c r="AD10" s="148">
        <v>1550</v>
      </c>
      <c r="AE10" s="88">
        <f t="shared" ref="AE10:BC10" si="80">AD10</f>
        <v>1550</v>
      </c>
      <c r="AF10" s="88">
        <f t="shared" si="80"/>
        <v>1550</v>
      </c>
      <c r="AG10" s="88">
        <f t="shared" si="80"/>
        <v>1550</v>
      </c>
      <c r="AH10" s="88">
        <f t="shared" si="80"/>
        <v>1550</v>
      </c>
      <c r="AI10" s="88">
        <f t="shared" si="80"/>
        <v>1550</v>
      </c>
      <c r="AJ10" s="88">
        <f t="shared" si="80"/>
        <v>1550</v>
      </c>
      <c r="AK10" s="88">
        <f t="shared" si="80"/>
        <v>1550</v>
      </c>
      <c r="AL10" s="88">
        <f t="shared" si="80"/>
        <v>1550</v>
      </c>
      <c r="AM10" s="88">
        <f t="shared" si="80"/>
        <v>1550</v>
      </c>
      <c r="AN10" s="88">
        <f t="shared" si="80"/>
        <v>1550</v>
      </c>
      <c r="AO10" s="88">
        <f t="shared" si="80"/>
        <v>1550</v>
      </c>
      <c r="AP10" s="88">
        <f t="shared" si="80"/>
        <v>1550</v>
      </c>
      <c r="AQ10" s="88">
        <f t="shared" si="80"/>
        <v>1550</v>
      </c>
      <c r="AR10" s="88">
        <f t="shared" si="80"/>
        <v>1550</v>
      </c>
      <c r="AS10" s="88">
        <f t="shared" si="80"/>
        <v>1550</v>
      </c>
      <c r="AT10" s="88">
        <f t="shared" si="80"/>
        <v>1550</v>
      </c>
      <c r="AU10" s="88">
        <f t="shared" si="80"/>
        <v>1550</v>
      </c>
      <c r="AV10" s="88">
        <f t="shared" si="80"/>
        <v>1550</v>
      </c>
      <c r="AW10" s="88">
        <f t="shared" si="80"/>
        <v>1550</v>
      </c>
      <c r="AX10" s="88">
        <f t="shared" si="80"/>
        <v>1550</v>
      </c>
      <c r="AY10" s="88">
        <f t="shared" si="80"/>
        <v>1550</v>
      </c>
      <c r="AZ10" s="88">
        <f t="shared" si="80"/>
        <v>1550</v>
      </c>
      <c r="BA10" s="88">
        <f t="shared" si="80"/>
        <v>1550</v>
      </c>
      <c r="BB10" s="88">
        <f t="shared" si="80"/>
        <v>1550</v>
      </c>
      <c r="BC10" s="88">
        <f t="shared" si="80"/>
        <v>1550</v>
      </c>
      <c r="BD10" s="148">
        <v>1613.74</v>
      </c>
      <c r="BE10" s="88">
        <f t="shared" ref="BE10:BF10" si="81">BD10</f>
        <v>1613.74</v>
      </c>
      <c r="BF10" s="88">
        <f t="shared" si="81"/>
        <v>1613.74</v>
      </c>
      <c r="BG10" s="148">
        <v>1656</v>
      </c>
      <c r="BH10" s="88">
        <f t="shared" ref="BH10:BK10" si="82">BG10</f>
        <v>1656</v>
      </c>
      <c r="BI10" s="88">
        <f t="shared" si="82"/>
        <v>1656</v>
      </c>
      <c r="BJ10" s="88">
        <f t="shared" si="82"/>
        <v>1656</v>
      </c>
      <c r="BK10" s="88">
        <f t="shared" si="82"/>
        <v>1656</v>
      </c>
      <c r="BL10" s="148">
        <v>1689.82</v>
      </c>
      <c r="BM10" s="88">
        <f t="shared" ref="BM10:BY10" si="83">BL10</f>
        <v>1689.82</v>
      </c>
      <c r="BN10" s="88">
        <f t="shared" si="83"/>
        <v>1689.82</v>
      </c>
      <c r="BO10" s="88">
        <f t="shared" si="83"/>
        <v>1689.82</v>
      </c>
      <c r="BP10" s="88">
        <f t="shared" si="83"/>
        <v>1689.82</v>
      </c>
      <c r="BQ10" s="88">
        <f t="shared" si="83"/>
        <v>1689.82</v>
      </c>
      <c r="BR10" s="88">
        <f t="shared" si="83"/>
        <v>1689.82</v>
      </c>
      <c r="BS10" s="88">
        <f t="shared" si="83"/>
        <v>1689.82</v>
      </c>
      <c r="BT10" s="88">
        <f t="shared" si="83"/>
        <v>1689.82</v>
      </c>
      <c r="BU10" s="88">
        <f t="shared" si="83"/>
        <v>1689.82</v>
      </c>
      <c r="BV10" s="88">
        <f t="shared" si="83"/>
        <v>1689.82</v>
      </c>
      <c r="BW10" s="88">
        <f t="shared" si="83"/>
        <v>1689.82</v>
      </c>
      <c r="BX10" s="88">
        <f t="shared" si="83"/>
        <v>1689.82</v>
      </c>
      <c r="BY10" s="88">
        <f t="shared" si="83"/>
        <v>1689.82</v>
      </c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</row>
    <row r="11" spans="1:101" s="3" customFormat="1" ht="10.5" x14ac:dyDescent="0.2">
      <c r="A11" s="143" t="str">
        <f t="shared" si="78"/>
        <v>b-1</v>
      </c>
      <c r="B11" s="79" t="s">
        <v>34</v>
      </c>
      <c r="C11" s="79" t="s">
        <v>179</v>
      </c>
      <c r="D11" s="80" t="s">
        <v>162</v>
      </c>
      <c r="E11" s="86" t="s">
        <v>46</v>
      </c>
      <c r="F11" s="88">
        <v>1501.57</v>
      </c>
      <c r="G11" s="88">
        <f t="shared" ref="G11:AC11" si="84">F11</f>
        <v>1501.57</v>
      </c>
      <c r="H11" s="88">
        <f t="shared" si="84"/>
        <v>1501.57</v>
      </c>
      <c r="I11" s="88">
        <f t="shared" si="84"/>
        <v>1501.57</v>
      </c>
      <c r="J11" s="88">
        <f t="shared" si="84"/>
        <v>1501.57</v>
      </c>
      <c r="K11" s="88">
        <f t="shared" si="84"/>
        <v>1501.57</v>
      </c>
      <c r="L11" s="88">
        <f t="shared" si="84"/>
        <v>1501.57</v>
      </c>
      <c r="M11" s="88">
        <f t="shared" si="84"/>
        <v>1501.57</v>
      </c>
      <c r="N11" s="88">
        <f t="shared" si="84"/>
        <v>1501.57</v>
      </c>
      <c r="O11" s="88">
        <f t="shared" si="84"/>
        <v>1501.57</v>
      </c>
      <c r="P11" s="88">
        <f t="shared" si="84"/>
        <v>1501.57</v>
      </c>
      <c r="Q11" s="88">
        <f t="shared" si="84"/>
        <v>1501.57</v>
      </c>
      <c r="R11" s="88">
        <f t="shared" si="84"/>
        <v>1501.57</v>
      </c>
      <c r="S11" s="88">
        <f t="shared" si="84"/>
        <v>1501.57</v>
      </c>
      <c r="T11" s="88">
        <f t="shared" si="84"/>
        <v>1501.57</v>
      </c>
      <c r="U11" s="88">
        <f t="shared" si="84"/>
        <v>1501.57</v>
      </c>
      <c r="V11" s="88">
        <f t="shared" si="84"/>
        <v>1501.57</v>
      </c>
      <c r="W11" s="88">
        <f t="shared" si="84"/>
        <v>1501.57</v>
      </c>
      <c r="X11" s="88">
        <f t="shared" si="84"/>
        <v>1501.57</v>
      </c>
      <c r="Y11" s="88">
        <f t="shared" si="84"/>
        <v>1501.57</v>
      </c>
      <c r="Z11" s="88">
        <f t="shared" si="84"/>
        <v>1501.57</v>
      </c>
      <c r="AA11" s="88">
        <f t="shared" si="84"/>
        <v>1501.57</v>
      </c>
      <c r="AB11" s="88">
        <f t="shared" si="84"/>
        <v>1501.57</v>
      </c>
      <c r="AC11" s="88">
        <f t="shared" si="84"/>
        <v>1501.57</v>
      </c>
      <c r="AD11" s="148">
        <v>1562</v>
      </c>
      <c r="AE11" s="88">
        <f t="shared" ref="AE11:BC11" si="85">AD11</f>
        <v>1562</v>
      </c>
      <c r="AF11" s="88">
        <f t="shared" si="85"/>
        <v>1562</v>
      </c>
      <c r="AG11" s="88">
        <f t="shared" si="85"/>
        <v>1562</v>
      </c>
      <c r="AH11" s="88">
        <f t="shared" si="85"/>
        <v>1562</v>
      </c>
      <c r="AI11" s="88">
        <f t="shared" si="85"/>
        <v>1562</v>
      </c>
      <c r="AJ11" s="88">
        <f t="shared" si="85"/>
        <v>1562</v>
      </c>
      <c r="AK11" s="88">
        <f t="shared" si="85"/>
        <v>1562</v>
      </c>
      <c r="AL11" s="88">
        <f t="shared" si="85"/>
        <v>1562</v>
      </c>
      <c r="AM11" s="88">
        <f t="shared" si="85"/>
        <v>1562</v>
      </c>
      <c r="AN11" s="88">
        <f t="shared" si="85"/>
        <v>1562</v>
      </c>
      <c r="AO11" s="88">
        <f t="shared" si="85"/>
        <v>1562</v>
      </c>
      <c r="AP11" s="88">
        <f t="shared" si="85"/>
        <v>1562</v>
      </c>
      <c r="AQ11" s="88">
        <f t="shared" si="85"/>
        <v>1562</v>
      </c>
      <c r="AR11" s="88">
        <f t="shared" si="85"/>
        <v>1562</v>
      </c>
      <c r="AS11" s="88">
        <f t="shared" si="85"/>
        <v>1562</v>
      </c>
      <c r="AT11" s="88">
        <f t="shared" si="85"/>
        <v>1562</v>
      </c>
      <c r="AU11" s="88">
        <f t="shared" si="85"/>
        <v>1562</v>
      </c>
      <c r="AV11" s="88">
        <f t="shared" si="85"/>
        <v>1562</v>
      </c>
      <c r="AW11" s="88">
        <f t="shared" si="85"/>
        <v>1562</v>
      </c>
      <c r="AX11" s="88">
        <f t="shared" si="85"/>
        <v>1562</v>
      </c>
      <c r="AY11" s="88">
        <f t="shared" si="85"/>
        <v>1562</v>
      </c>
      <c r="AZ11" s="88">
        <f t="shared" si="85"/>
        <v>1562</v>
      </c>
      <c r="BA11" s="88">
        <f t="shared" si="85"/>
        <v>1562</v>
      </c>
      <c r="BB11" s="88">
        <f t="shared" si="85"/>
        <v>1562</v>
      </c>
      <c r="BC11" s="88">
        <f t="shared" si="85"/>
        <v>1562</v>
      </c>
      <c r="BD11" s="148">
        <v>1625.87</v>
      </c>
      <c r="BE11" s="88">
        <f t="shared" ref="BE11:BF11" si="86">BD11</f>
        <v>1625.87</v>
      </c>
      <c r="BF11" s="88">
        <f t="shared" si="86"/>
        <v>1625.87</v>
      </c>
      <c r="BG11" s="148">
        <v>1668</v>
      </c>
      <c r="BH11" s="88">
        <f t="shared" ref="BH11:BK11" si="87">BG11</f>
        <v>1668</v>
      </c>
      <c r="BI11" s="88">
        <f t="shared" si="87"/>
        <v>1668</v>
      </c>
      <c r="BJ11" s="88">
        <f t="shared" si="87"/>
        <v>1668</v>
      </c>
      <c r="BK11" s="88">
        <f t="shared" si="87"/>
        <v>1668</v>
      </c>
      <c r="BL11" s="148">
        <v>1702</v>
      </c>
      <c r="BM11" s="88">
        <f t="shared" ref="BM11:BY11" si="88">BL11</f>
        <v>1702</v>
      </c>
      <c r="BN11" s="88">
        <f t="shared" si="88"/>
        <v>1702</v>
      </c>
      <c r="BO11" s="88">
        <f t="shared" si="88"/>
        <v>1702</v>
      </c>
      <c r="BP11" s="88">
        <f t="shared" si="88"/>
        <v>1702</v>
      </c>
      <c r="BQ11" s="88">
        <f t="shared" si="88"/>
        <v>1702</v>
      </c>
      <c r="BR11" s="88">
        <f t="shared" si="88"/>
        <v>1702</v>
      </c>
      <c r="BS11" s="88">
        <f t="shared" si="88"/>
        <v>1702</v>
      </c>
      <c r="BT11" s="88">
        <f t="shared" si="88"/>
        <v>1702</v>
      </c>
      <c r="BU11" s="88">
        <f t="shared" si="88"/>
        <v>1702</v>
      </c>
      <c r="BV11" s="88">
        <f t="shared" si="88"/>
        <v>1702</v>
      </c>
      <c r="BW11" s="88">
        <f t="shared" si="88"/>
        <v>1702</v>
      </c>
      <c r="BX11" s="88">
        <f t="shared" si="88"/>
        <v>1702</v>
      </c>
      <c r="BY11" s="88">
        <f t="shared" si="88"/>
        <v>1702</v>
      </c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</row>
    <row r="12" spans="1:101" s="3" customFormat="1" ht="10.5" x14ac:dyDescent="0.2">
      <c r="A12" s="143" t="str">
        <f t="shared" si="78"/>
        <v>b-2</v>
      </c>
      <c r="B12" s="79" t="s">
        <v>34</v>
      </c>
      <c r="C12" s="79" t="s">
        <v>179</v>
      </c>
      <c r="D12" s="80" t="s">
        <v>163</v>
      </c>
      <c r="E12" s="86" t="s">
        <v>46</v>
      </c>
      <c r="F12" s="88">
        <v>1516</v>
      </c>
      <c r="G12" s="88">
        <f t="shared" ref="G12:AC12" si="89">F12</f>
        <v>1516</v>
      </c>
      <c r="H12" s="88">
        <f t="shared" si="89"/>
        <v>1516</v>
      </c>
      <c r="I12" s="88">
        <f t="shared" si="89"/>
        <v>1516</v>
      </c>
      <c r="J12" s="88">
        <f t="shared" si="89"/>
        <v>1516</v>
      </c>
      <c r="K12" s="88">
        <f t="shared" si="89"/>
        <v>1516</v>
      </c>
      <c r="L12" s="88">
        <f t="shared" si="89"/>
        <v>1516</v>
      </c>
      <c r="M12" s="88">
        <f t="shared" si="89"/>
        <v>1516</v>
      </c>
      <c r="N12" s="88">
        <f t="shared" si="89"/>
        <v>1516</v>
      </c>
      <c r="O12" s="88">
        <f t="shared" si="89"/>
        <v>1516</v>
      </c>
      <c r="P12" s="88">
        <f t="shared" si="89"/>
        <v>1516</v>
      </c>
      <c r="Q12" s="88">
        <f t="shared" si="89"/>
        <v>1516</v>
      </c>
      <c r="R12" s="88">
        <f t="shared" si="89"/>
        <v>1516</v>
      </c>
      <c r="S12" s="88">
        <f t="shared" si="89"/>
        <v>1516</v>
      </c>
      <c r="T12" s="88">
        <f t="shared" si="89"/>
        <v>1516</v>
      </c>
      <c r="U12" s="88">
        <f t="shared" si="89"/>
        <v>1516</v>
      </c>
      <c r="V12" s="88">
        <f t="shared" si="89"/>
        <v>1516</v>
      </c>
      <c r="W12" s="88">
        <f t="shared" si="89"/>
        <v>1516</v>
      </c>
      <c r="X12" s="88">
        <f t="shared" si="89"/>
        <v>1516</v>
      </c>
      <c r="Y12" s="88">
        <f t="shared" si="89"/>
        <v>1516</v>
      </c>
      <c r="Z12" s="88">
        <f t="shared" si="89"/>
        <v>1516</v>
      </c>
      <c r="AA12" s="88">
        <f t="shared" si="89"/>
        <v>1516</v>
      </c>
      <c r="AB12" s="88">
        <f t="shared" si="89"/>
        <v>1516</v>
      </c>
      <c r="AC12" s="88">
        <f t="shared" si="89"/>
        <v>1516</v>
      </c>
      <c r="AD12" s="148">
        <v>1577</v>
      </c>
      <c r="AE12" s="88">
        <f t="shared" ref="AE12:BC12" si="90">AD12</f>
        <v>1577</v>
      </c>
      <c r="AF12" s="88">
        <f t="shared" si="90"/>
        <v>1577</v>
      </c>
      <c r="AG12" s="88">
        <f t="shared" si="90"/>
        <v>1577</v>
      </c>
      <c r="AH12" s="88">
        <f t="shared" si="90"/>
        <v>1577</v>
      </c>
      <c r="AI12" s="88">
        <f t="shared" si="90"/>
        <v>1577</v>
      </c>
      <c r="AJ12" s="88">
        <f t="shared" si="90"/>
        <v>1577</v>
      </c>
      <c r="AK12" s="88">
        <f t="shared" si="90"/>
        <v>1577</v>
      </c>
      <c r="AL12" s="88">
        <f t="shared" si="90"/>
        <v>1577</v>
      </c>
      <c r="AM12" s="88">
        <f t="shared" si="90"/>
        <v>1577</v>
      </c>
      <c r="AN12" s="88">
        <f t="shared" si="90"/>
        <v>1577</v>
      </c>
      <c r="AO12" s="88">
        <f t="shared" si="90"/>
        <v>1577</v>
      </c>
      <c r="AP12" s="88">
        <f t="shared" si="90"/>
        <v>1577</v>
      </c>
      <c r="AQ12" s="88">
        <f t="shared" si="90"/>
        <v>1577</v>
      </c>
      <c r="AR12" s="88">
        <f t="shared" si="90"/>
        <v>1577</v>
      </c>
      <c r="AS12" s="88">
        <f t="shared" si="90"/>
        <v>1577</v>
      </c>
      <c r="AT12" s="88">
        <f t="shared" si="90"/>
        <v>1577</v>
      </c>
      <c r="AU12" s="88">
        <f t="shared" si="90"/>
        <v>1577</v>
      </c>
      <c r="AV12" s="88">
        <f t="shared" si="90"/>
        <v>1577</v>
      </c>
      <c r="AW12" s="88">
        <f t="shared" si="90"/>
        <v>1577</v>
      </c>
      <c r="AX12" s="88">
        <f t="shared" si="90"/>
        <v>1577</v>
      </c>
      <c r="AY12" s="88">
        <f t="shared" si="90"/>
        <v>1577</v>
      </c>
      <c r="AZ12" s="88">
        <f t="shared" si="90"/>
        <v>1577</v>
      </c>
      <c r="BA12" s="88">
        <f t="shared" si="90"/>
        <v>1577</v>
      </c>
      <c r="BB12" s="88">
        <f t="shared" si="90"/>
        <v>1577</v>
      </c>
      <c r="BC12" s="88">
        <f t="shared" si="90"/>
        <v>1577</v>
      </c>
      <c r="BD12" s="148">
        <v>1641</v>
      </c>
      <c r="BE12" s="88">
        <f t="shared" ref="BE12:BF12" si="91">BD12</f>
        <v>1641</v>
      </c>
      <c r="BF12" s="88">
        <f t="shared" si="91"/>
        <v>1641</v>
      </c>
      <c r="BG12" s="148">
        <v>1683.5</v>
      </c>
      <c r="BH12" s="88">
        <f t="shared" ref="BH12:BK12" si="92">BG12</f>
        <v>1683.5</v>
      </c>
      <c r="BI12" s="88">
        <f t="shared" si="92"/>
        <v>1683.5</v>
      </c>
      <c r="BJ12" s="88">
        <f t="shared" si="92"/>
        <v>1683.5</v>
      </c>
      <c r="BK12" s="88">
        <f t="shared" si="92"/>
        <v>1683.5</v>
      </c>
      <c r="BL12" s="148">
        <v>1717.68</v>
      </c>
      <c r="BM12" s="88">
        <f t="shared" ref="BM12:BY12" si="93">BL12</f>
        <v>1717.68</v>
      </c>
      <c r="BN12" s="88">
        <f t="shared" si="93"/>
        <v>1717.68</v>
      </c>
      <c r="BO12" s="88">
        <f t="shared" si="93"/>
        <v>1717.68</v>
      </c>
      <c r="BP12" s="88">
        <f t="shared" si="93"/>
        <v>1717.68</v>
      </c>
      <c r="BQ12" s="88">
        <f t="shared" si="93"/>
        <v>1717.68</v>
      </c>
      <c r="BR12" s="88">
        <f t="shared" si="93"/>
        <v>1717.68</v>
      </c>
      <c r="BS12" s="88">
        <f t="shared" si="93"/>
        <v>1717.68</v>
      </c>
      <c r="BT12" s="88">
        <f t="shared" si="93"/>
        <v>1717.68</v>
      </c>
      <c r="BU12" s="88">
        <f t="shared" si="93"/>
        <v>1717.68</v>
      </c>
      <c r="BV12" s="88">
        <f t="shared" si="93"/>
        <v>1717.68</v>
      </c>
      <c r="BW12" s="88">
        <f t="shared" si="93"/>
        <v>1717.68</v>
      </c>
      <c r="BX12" s="88">
        <f t="shared" si="93"/>
        <v>1717.68</v>
      </c>
      <c r="BY12" s="88">
        <f t="shared" si="93"/>
        <v>1717.68</v>
      </c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</row>
    <row r="13" spans="1:101" s="3" customFormat="1" ht="10.5" x14ac:dyDescent="0.2">
      <c r="A13" s="143" t="str">
        <f t="shared" si="78"/>
        <v>c-1</v>
      </c>
      <c r="B13" s="79" t="s">
        <v>34</v>
      </c>
      <c r="C13" s="79" t="s">
        <v>180</v>
      </c>
      <c r="D13" s="80" t="s">
        <v>164</v>
      </c>
      <c r="E13" s="86" t="s">
        <v>46</v>
      </c>
      <c r="F13" s="88">
        <v>1538</v>
      </c>
      <c r="G13" s="88">
        <f t="shared" ref="G13:AC13" si="94">F13</f>
        <v>1538</v>
      </c>
      <c r="H13" s="88">
        <f t="shared" si="94"/>
        <v>1538</v>
      </c>
      <c r="I13" s="88">
        <f t="shared" si="94"/>
        <v>1538</v>
      </c>
      <c r="J13" s="88">
        <f t="shared" si="94"/>
        <v>1538</v>
      </c>
      <c r="K13" s="88">
        <f t="shared" si="94"/>
        <v>1538</v>
      </c>
      <c r="L13" s="88">
        <f t="shared" si="94"/>
        <v>1538</v>
      </c>
      <c r="M13" s="88">
        <f t="shared" si="94"/>
        <v>1538</v>
      </c>
      <c r="N13" s="88">
        <f t="shared" si="94"/>
        <v>1538</v>
      </c>
      <c r="O13" s="88">
        <f t="shared" si="94"/>
        <v>1538</v>
      </c>
      <c r="P13" s="88">
        <f t="shared" si="94"/>
        <v>1538</v>
      </c>
      <c r="Q13" s="88">
        <f t="shared" si="94"/>
        <v>1538</v>
      </c>
      <c r="R13" s="88">
        <f t="shared" si="94"/>
        <v>1538</v>
      </c>
      <c r="S13" s="88">
        <f t="shared" si="94"/>
        <v>1538</v>
      </c>
      <c r="T13" s="88">
        <f t="shared" si="94"/>
        <v>1538</v>
      </c>
      <c r="U13" s="88">
        <f t="shared" si="94"/>
        <v>1538</v>
      </c>
      <c r="V13" s="88">
        <f t="shared" si="94"/>
        <v>1538</v>
      </c>
      <c r="W13" s="88">
        <f t="shared" si="94"/>
        <v>1538</v>
      </c>
      <c r="X13" s="88">
        <f t="shared" si="94"/>
        <v>1538</v>
      </c>
      <c r="Y13" s="88">
        <f t="shared" si="94"/>
        <v>1538</v>
      </c>
      <c r="Z13" s="88">
        <f t="shared" si="94"/>
        <v>1538</v>
      </c>
      <c r="AA13" s="88">
        <f t="shared" si="94"/>
        <v>1538</v>
      </c>
      <c r="AB13" s="88">
        <f t="shared" si="94"/>
        <v>1538</v>
      </c>
      <c r="AC13" s="88">
        <f t="shared" si="94"/>
        <v>1538</v>
      </c>
      <c r="AD13" s="148">
        <v>1600</v>
      </c>
      <c r="AE13" s="88">
        <f t="shared" ref="AE13:BC13" si="95">AD13</f>
        <v>1600</v>
      </c>
      <c r="AF13" s="88">
        <f t="shared" si="95"/>
        <v>1600</v>
      </c>
      <c r="AG13" s="88">
        <f t="shared" si="95"/>
        <v>1600</v>
      </c>
      <c r="AH13" s="88">
        <f t="shared" si="95"/>
        <v>1600</v>
      </c>
      <c r="AI13" s="88">
        <f t="shared" si="95"/>
        <v>1600</v>
      </c>
      <c r="AJ13" s="88">
        <f t="shared" si="95"/>
        <v>1600</v>
      </c>
      <c r="AK13" s="88">
        <f t="shared" si="95"/>
        <v>1600</v>
      </c>
      <c r="AL13" s="88">
        <f t="shared" si="95"/>
        <v>1600</v>
      </c>
      <c r="AM13" s="88">
        <f t="shared" si="95"/>
        <v>1600</v>
      </c>
      <c r="AN13" s="88">
        <f t="shared" si="95"/>
        <v>1600</v>
      </c>
      <c r="AO13" s="88">
        <f t="shared" si="95"/>
        <v>1600</v>
      </c>
      <c r="AP13" s="88">
        <f t="shared" si="95"/>
        <v>1600</v>
      </c>
      <c r="AQ13" s="88">
        <f t="shared" si="95"/>
        <v>1600</v>
      </c>
      <c r="AR13" s="88">
        <f t="shared" si="95"/>
        <v>1600</v>
      </c>
      <c r="AS13" s="88">
        <f t="shared" si="95"/>
        <v>1600</v>
      </c>
      <c r="AT13" s="88">
        <f t="shared" si="95"/>
        <v>1600</v>
      </c>
      <c r="AU13" s="88">
        <f t="shared" si="95"/>
        <v>1600</v>
      </c>
      <c r="AV13" s="88">
        <f t="shared" si="95"/>
        <v>1600</v>
      </c>
      <c r="AW13" s="88">
        <f t="shared" si="95"/>
        <v>1600</v>
      </c>
      <c r="AX13" s="88">
        <f t="shared" si="95"/>
        <v>1600</v>
      </c>
      <c r="AY13" s="88">
        <f t="shared" si="95"/>
        <v>1600</v>
      </c>
      <c r="AZ13" s="88">
        <f t="shared" si="95"/>
        <v>1600</v>
      </c>
      <c r="BA13" s="88">
        <f t="shared" si="95"/>
        <v>1600</v>
      </c>
      <c r="BB13" s="88">
        <f t="shared" si="95"/>
        <v>1600</v>
      </c>
      <c r="BC13" s="88">
        <f t="shared" si="95"/>
        <v>1600</v>
      </c>
      <c r="BD13" s="148">
        <v>1663.79</v>
      </c>
      <c r="BE13" s="88">
        <f t="shared" ref="BE13:BF13" si="96">BD13</f>
        <v>1663.79</v>
      </c>
      <c r="BF13" s="88">
        <f t="shared" si="96"/>
        <v>1663.79</v>
      </c>
      <c r="BG13" s="148">
        <v>1706</v>
      </c>
      <c r="BH13" s="88">
        <f t="shared" ref="BH13:BK13" si="97">BG13</f>
        <v>1706</v>
      </c>
      <c r="BI13" s="88">
        <f t="shared" si="97"/>
        <v>1706</v>
      </c>
      <c r="BJ13" s="88">
        <f t="shared" si="97"/>
        <v>1706</v>
      </c>
      <c r="BK13" s="88">
        <f t="shared" si="97"/>
        <v>1706</v>
      </c>
      <c r="BL13" s="148">
        <v>1740.89</v>
      </c>
      <c r="BM13" s="88">
        <f t="shared" ref="BM13:BY13" si="98">BL13</f>
        <v>1740.89</v>
      </c>
      <c r="BN13" s="88">
        <f t="shared" si="98"/>
        <v>1740.89</v>
      </c>
      <c r="BO13" s="88">
        <f t="shared" si="98"/>
        <v>1740.89</v>
      </c>
      <c r="BP13" s="88">
        <f t="shared" si="98"/>
        <v>1740.89</v>
      </c>
      <c r="BQ13" s="88">
        <f t="shared" si="98"/>
        <v>1740.89</v>
      </c>
      <c r="BR13" s="88">
        <f t="shared" si="98"/>
        <v>1740.89</v>
      </c>
      <c r="BS13" s="88">
        <f t="shared" si="98"/>
        <v>1740.89</v>
      </c>
      <c r="BT13" s="88">
        <f t="shared" si="98"/>
        <v>1740.89</v>
      </c>
      <c r="BU13" s="88">
        <f t="shared" si="98"/>
        <v>1740.89</v>
      </c>
      <c r="BV13" s="88">
        <f t="shared" si="98"/>
        <v>1740.89</v>
      </c>
      <c r="BW13" s="88">
        <f t="shared" si="98"/>
        <v>1740.89</v>
      </c>
      <c r="BX13" s="88">
        <f t="shared" si="98"/>
        <v>1740.89</v>
      </c>
      <c r="BY13" s="88">
        <f t="shared" si="98"/>
        <v>1740.89</v>
      </c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</row>
    <row r="14" spans="1:101" s="3" customFormat="1" ht="10.5" x14ac:dyDescent="0.2">
      <c r="A14" s="143" t="str">
        <f t="shared" si="78"/>
        <v>c-2</v>
      </c>
      <c r="B14" s="79" t="s">
        <v>34</v>
      </c>
      <c r="C14" s="79" t="s">
        <v>180</v>
      </c>
      <c r="D14" s="80" t="s">
        <v>165</v>
      </c>
      <c r="E14" s="86" t="s">
        <v>46</v>
      </c>
      <c r="F14" s="88">
        <v>1566.99</v>
      </c>
      <c r="G14" s="88">
        <f t="shared" ref="G14:AC14" si="99">F14</f>
        <v>1566.99</v>
      </c>
      <c r="H14" s="88">
        <f t="shared" si="99"/>
        <v>1566.99</v>
      </c>
      <c r="I14" s="88">
        <f t="shared" si="99"/>
        <v>1566.99</v>
      </c>
      <c r="J14" s="88">
        <f t="shared" si="99"/>
        <v>1566.99</v>
      </c>
      <c r="K14" s="88">
        <f t="shared" si="99"/>
        <v>1566.99</v>
      </c>
      <c r="L14" s="88">
        <f t="shared" si="99"/>
        <v>1566.99</v>
      </c>
      <c r="M14" s="88">
        <f t="shared" si="99"/>
        <v>1566.99</v>
      </c>
      <c r="N14" s="88">
        <f t="shared" si="99"/>
        <v>1566.99</v>
      </c>
      <c r="O14" s="88">
        <f t="shared" si="99"/>
        <v>1566.99</v>
      </c>
      <c r="P14" s="88">
        <f t="shared" si="99"/>
        <v>1566.99</v>
      </c>
      <c r="Q14" s="88">
        <f t="shared" si="99"/>
        <v>1566.99</v>
      </c>
      <c r="R14" s="88">
        <f t="shared" si="99"/>
        <v>1566.99</v>
      </c>
      <c r="S14" s="88">
        <f t="shared" si="99"/>
        <v>1566.99</v>
      </c>
      <c r="T14" s="88">
        <f t="shared" si="99"/>
        <v>1566.99</v>
      </c>
      <c r="U14" s="88">
        <f t="shared" si="99"/>
        <v>1566.99</v>
      </c>
      <c r="V14" s="88">
        <f t="shared" si="99"/>
        <v>1566.99</v>
      </c>
      <c r="W14" s="88">
        <f t="shared" si="99"/>
        <v>1566.99</v>
      </c>
      <c r="X14" s="88">
        <f t="shared" si="99"/>
        <v>1566.99</v>
      </c>
      <c r="Y14" s="88">
        <f t="shared" si="99"/>
        <v>1566.99</v>
      </c>
      <c r="Z14" s="88">
        <f t="shared" si="99"/>
        <v>1566.99</v>
      </c>
      <c r="AA14" s="88">
        <f t="shared" si="99"/>
        <v>1566.99</v>
      </c>
      <c r="AB14" s="88">
        <f t="shared" si="99"/>
        <v>1566.99</v>
      </c>
      <c r="AC14" s="88">
        <f t="shared" si="99"/>
        <v>1566.99</v>
      </c>
      <c r="AD14" s="148">
        <v>1630</v>
      </c>
      <c r="AE14" s="88">
        <f t="shared" ref="AE14:BC14" si="100">AD14</f>
        <v>1630</v>
      </c>
      <c r="AF14" s="88">
        <f t="shared" si="100"/>
        <v>1630</v>
      </c>
      <c r="AG14" s="88">
        <f t="shared" si="100"/>
        <v>1630</v>
      </c>
      <c r="AH14" s="88">
        <f t="shared" si="100"/>
        <v>1630</v>
      </c>
      <c r="AI14" s="88">
        <f t="shared" si="100"/>
        <v>1630</v>
      </c>
      <c r="AJ14" s="88">
        <f t="shared" si="100"/>
        <v>1630</v>
      </c>
      <c r="AK14" s="88">
        <f t="shared" si="100"/>
        <v>1630</v>
      </c>
      <c r="AL14" s="88">
        <f t="shared" si="100"/>
        <v>1630</v>
      </c>
      <c r="AM14" s="88">
        <f t="shared" si="100"/>
        <v>1630</v>
      </c>
      <c r="AN14" s="88">
        <f t="shared" si="100"/>
        <v>1630</v>
      </c>
      <c r="AO14" s="88">
        <f t="shared" si="100"/>
        <v>1630</v>
      </c>
      <c r="AP14" s="88">
        <f t="shared" si="100"/>
        <v>1630</v>
      </c>
      <c r="AQ14" s="88">
        <f t="shared" si="100"/>
        <v>1630</v>
      </c>
      <c r="AR14" s="88">
        <f t="shared" si="100"/>
        <v>1630</v>
      </c>
      <c r="AS14" s="88">
        <f t="shared" si="100"/>
        <v>1630</v>
      </c>
      <c r="AT14" s="88">
        <f t="shared" si="100"/>
        <v>1630</v>
      </c>
      <c r="AU14" s="88">
        <f t="shared" si="100"/>
        <v>1630</v>
      </c>
      <c r="AV14" s="88">
        <f t="shared" si="100"/>
        <v>1630</v>
      </c>
      <c r="AW14" s="88">
        <f t="shared" si="100"/>
        <v>1630</v>
      </c>
      <c r="AX14" s="88">
        <f t="shared" si="100"/>
        <v>1630</v>
      </c>
      <c r="AY14" s="88">
        <f t="shared" si="100"/>
        <v>1630</v>
      </c>
      <c r="AZ14" s="88">
        <f t="shared" si="100"/>
        <v>1630</v>
      </c>
      <c r="BA14" s="88">
        <f t="shared" si="100"/>
        <v>1630</v>
      </c>
      <c r="BB14" s="88">
        <f t="shared" si="100"/>
        <v>1630</v>
      </c>
      <c r="BC14" s="88">
        <f t="shared" si="100"/>
        <v>1630</v>
      </c>
      <c r="BD14" s="148">
        <v>1694</v>
      </c>
      <c r="BE14" s="88">
        <f t="shared" ref="BE14:BF14" si="101">BD14</f>
        <v>1694</v>
      </c>
      <c r="BF14" s="88">
        <f t="shared" si="101"/>
        <v>1694</v>
      </c>
      <c r="BG14" s="148">
        <v>1736.58</v>
      </c>
      <c r="BH14" s="88">
        <f t="shared" ref="BH14:BK14" si="102">BG14</f>
        <v>1736.58</v>
      </c>
      <c r="BI14" s="88">
        <f t="shared" si="102"/>
        <v>1736.58</v>
      </c>
      <c r="BJ14" s="88">
        <f t="shared" si="102"/>
        <v>1736.58</v>
      </c>
      <c r="BK14" s="88">
        <f t="shared" si="102"/>
        <v>1736.58</v>
      </c>
      <c r="BL14" s="148">
        <v>1771.83</v>
      </c>
      <c r="BM14" s="88">
        <f t="shared" ref="BM14:BY14" si="103">BL14</f>
        <v>1771.83</v>
      </c>
      <c r="BN14" s="88">
        <f t="shared" si="103"/>
        <v>1771.83</v>
      </c>
      <c r="BO14" s="88">
        <f t="shared" si="103"/>
        <v>1771.83</v>
      </c>
      <c r="BP14" s="88">
        <f t="shared" si="103"/>
        <v>1771.83</v>
      </c>
      <c r="BQ14" s="88">
        <f t="shared" si="103"/>
        <v>1771.83</v>
      </c>
      <c r="BR14" s="88">
        <f t="shared" si="103"/>
        <v>1771.83</v>
      </c>
      <c r="BS14" s="88">
        <f t="shared" si="103"/>
        <v>1771.83</v>
      </c>
      <c r="BT14" s="88">
        <f t="shared" si="103"/>
        <v>1771.83</v>
      </c>
      <c r="BU14" s="88">
        <f t="shared" si="103"/>
        <v>1771.83</v>
      </c>
      <c r="BV14" s="88">
        <f t="shared" si="103"/>
        <v>1771.83</v>
      </c>
      <c r="BW14" s="88">
        <f t="shared" si="103"/>
        <v>1771.83</v>
      </c>
      <c r="BX14" s="88">
        <f t="shared" si="103"/>
        <v>1771.83</v>
      </c>
      <c r="BY14" s="88">
        <f t="shared" si="103"/>
        <v>1771.83</v>
      </c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</row>
    <row r="15" spans="1:101" s="3" customFormat="1" ht="10.5" x14ac:dyDescent="0.2">
      <c r="A15" s="143" t="str">
        <f t="shared" si="78"/>
        <v>c3</v>
      </c>
      <c r="B15" s="79" t="s">
        <v>34</v>
      </c>
      <c r="C15" s="79" t="s">
        <v>180</v>
      </c>
      <c r="D15" s="80" t="s">
        <v>166</v>
      </c>
      <c r="E15" s="86" t="s">
        <v>46</v>
      </c>
      <c r="F15" s="88">
        <v>1593</v>
      </c>
      <c r="G15" s="88">
        <f t="shared" ref="G15:AC15" si="104">F15</f>
        <v>1593</v>
      </c>
      <c r="H15" s="88">
        <f t="shared" si="104"/>
        <v>1593</v>
      </c>
      <c r="I15" s="88">
        <f t="shared" si="104"/>
        <v>1593</v>
      </c>
      <c r="J15" s="88">
        <f t="shared" si="104"/>
        <v>1593</v>
      </c>
      <c r="K15" s="88">
        <f t="shared" si="104"/>
        <v>1593</v>
      </c>
      <c r="L15" s="88">
        <f t="shared" si="104"/>
        <v>1593</v>
      </c>
      <c r="M15" s="88">
        <f t="shared" si="104"/>
        <v>1593</v>
      </c>
      <c r="N15" s="88">
        <f t="shared" si="104"/>
        <v>1593</v>
      </c>
      <c r="O15" s="88">
        <f t="shared" si="104"/>
        <v>1593</v>
      </c>
      <c r="P15" s="88">
        <f t="shared" si="104"/>
        <v>1593</v>
      </c>
      <c r="Q15" s="88">
        <f t="shared" si="104"/>
        <v>1593</v>
      </c>
      <c r="R15" s="88">
        <f t="shared" si="104"/>
        <v>1593</v>
      </c>
      <c r="S15" s="88">
        <f t="shared" si="104"/>
        <v>1593</v>
      </c>
      <c r="T15" s="88">
        <f t="shared" si="104"/>
        <v>1593</v>
      </c>
      <c r="U15" s="88">
        <f t="shared" si="104"/>
        <v>1593</v>
      </c>
      <c r="V15" s="88">
        <f t="shared" si="104"/>
        <v>1593</v>
      </c>
      <c r="W15" s="88">
        <f t="shared" si="104"/>
        <v>1593</v>
      </c>
      <c r="X15" s="88">
        <f t="shared" si="104"/>
        <v>1593</v>
      </c>
      <c r="Y15" s="88">
        <f t="shared" si="104"/>
        <v>1593</v>
      </c>
      <c r="Z15" s="88">
        <f t="shared" si="104"/>
        <v>1593</v>
      </c>
      <c r="AA15" s="88">
        <f t="shared" si="104"/>
        <v>1593</v>
      </c>
      <c r="AB15" s="88">
        <f t="shared" si="104"/>
        <v>1593</v>
      </c>
      <c r="AC15" s="88">
        <f t="shared" si="104"/>
        <v>1593</v>
      </c>
      <c r="AD15" s="148">
        <v>1653</v>
      </c>
      <c r="AE15" s="88">
        <f t="shared" ref="AE15:BC15" si="105">AD15</f>
        <v>1653</v>
      </c>
      <c r="AF15" s="88">
        <f t="shared" si="105"/>
        <v>1653</v>
      </c>
      <c r="AG15" s="88">
        <f t="shared" si="105"/>
        <v>1653</v>
      </c>
      <c r="AH15" s="88">
        <f t="shared" si="105"/>
        <v>1653</v>
      </c>
      <c r="AI15" s="88">
        <f t="shared" si="105"/>
        <v>1653</v>
      </c>
      <c r="AJ15" s="88">
        <f t="shared" si="105"/>
        <v>1653</v>
      </c>
      <c r="AK15" s="88">
        <f t="shared" si="105"/>
        <v>1653</v>
      </c>
      <c r="AL15" s="88">
        <f t="shared" si="105"/>
        <v>1653</v>
      </c>
      <c r="AM15" s="88">
        <f t="shared" si="105"/>
        <v>1653</v>
      </c>
      <c r="AN15" s="88">
        <f t="shared" si="105"/>
        <v>1653</v>
      </c>
      <c r="AO15" s="88">
        <f t="shared" si="105"/>
        <v>1653</v>
      </c>
      <c r="AP15" s="88">
        <f t="shared" si="105"/>
        <v>1653</v>
      </c>
      <c r="AQ15" s="88">
        <f t="shared" si="105"/>
        <v>1653</v>
      </c>
      <c r="AR15" s="88">
        <f t="shared" si="105"/>
        <v>1653</v>
      </c>
      <c r="AS15" s="88">
        <f t="shared" si="105"/>
        <v>1653</v>
      </c>
      <c r="AT15" s="88">
        <f t="shared" si="105"/>
        <v>1653</v>
      </c>
      <c r="AU15" s="88">
        <f t="shared" si="105"/>
        <v>1653</v>
      </c>
      <c r="AV15" s="88">
        <f t="shared" si="105"/>
        <v>1653</v>
      </c>
      <c r="AW15" s="88">
        <f t="shared" si="105"/>
        <v>1653</v>
      </c>
      <c r="AX15" s="88">
        <f t="shared" si="105"/>
        <v>1653</v>
      </c>
      <c r="AY15" s="88">
        <f t="shared" si="105"/>
        <v>1653</v>
      </c>
      <c r="AZ15" s="88">
        <f t="shared" si="105"/>
        <v>1653</v>
      </c>
      <c r="BA15" s="88">
        <f t="shared" si="105"/>
        <v>1653</v>
      </c>
      <c r="BB15" s="88">
        <f t="shared" si="105"/>
        <v>1653</v>
      </c>
      <c r="BC15" s="88">
        <f t="shared" si="105"/>
        <v>1653</v>
      </c>
      <c r="BD15" s="148">
        <v>1716.87</v>
      </c>
      <c r="BE15" s="88">
        <f t="shared" ref="BE15:BF15" si="106">BD15</f>
        <v>1716.87</v>
      </c>
      <c r="BF15" s="88">
        <f t="shared" si="106"/>
        <v>1716.87</v>
      </c>
      <c r="BG15" s="148">
        <v>1759.33</v>
      </c>
      <c r="BH15" s="88">
        <f t="shared" ref="BH15:BK15" si="107">BG15</f>
        <v>1759.33</v>
      </c>
      <c r="BI15" s="88">
        <f t="shared" si="107"/>
        <v>1759.33</v>
      </c>
      <c r="BJ15" s="88">
        <f t="shared" si="107"/>
        <v>1759.33</v>
      </c>
      <c r="BK15" s="88">
        <f t="shared" si="107"/>
        <v>1759.33</v>
      </c>
      <c r="BL15" s="148">
        <v>1795</v>
      </c>
      <c r="BM15" s="88">
        <f t="shared" ref="BM15:BY15" si="108">BL15</f>
        <v>1795</v>
      </c>
      <c r="BN15" s="88">
        <f t="shared" si="108"/>
        <v>1795</v>
      </c>
      <c r="BO15" s="88">
        <f t="shared" si="108"/>
        <v>1795</v>
      </c>
      <c r="BP15" s="88">
        <f t="shared" si="108"/>
        <v>1795</v>
      </c>
      <c r="BQ15" s="88">
        <f t="shared" si="108"/>
        <v>1795</v>
      </c>
      <c r="BR15" s="88">
        <f t="shared" si="108"/>
        <v>1795</v>
      </c>
      <c r="BS15" s="88">
        <f t="shared" si="108"/>
        <v>1795</v>
      </c>
      <c r="BT15" s="88">
        <f t="shared" si="108"/>
        <v>1795</v>
      </c>
      <c r="BU15" s="88">
        <f t="shared" si="108"/>
        <v>1795</v>
      </c>
      <c r="BV15" s="88">
        <f t="shared" si="108"/>
        <v>1795</v>
      </c>
      <c r="BW15" s="88">
        <f t="shared" si="108"/>
        <v>1795</v>
      </c>
      <c r="BX15" s="88">
        <f t="shared" si="108"/>
        <v>1795</v>
      </c>
      <c r="BY15" s="88">
        <f t="shared" si="108"/>
        <v>1795</v>
      </c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</row>
    <row r="16" spans="1:101" s="3" customFormat="1" ht="10.5" x14ac:dyDescent="0.2">
      <c r="A16" s="143" t="str">
        <f t="shared" si="78"/>
        <v>c4</v>
      </c>
      <c r="B16" s="79" t="s">
        <v>34</v>
      </c>
      <c r="C16" s="79" t="s">
        <v>180</v>
      </c>
      <c r="D16" s="80" t="s">
        <v>167</v>
      </c>
      <c r="E16" s="86" t="s">
        <v>46</v>
      </c>
      <c r="F16" s="88">
        <v>1622.7</v>
      </c>
      <c r="G16" s="88">
        <f t="shared" ref="G16:AC16" si="109">F16</f>
        <v>1622.7</v>
      </c>
      <c r="H16" s="88">
        <f t="shared" si="109"/>
        <v>1622.7</v>
      </c>
      <c r="I16" s="88">
        <f t="shared" si="109"/>
        <v>1622.7</v>
      </c>
      <c r="J16" s="88">
        <f t="shared" si="109"/>
        <v>1622.7</v>
      </c>
      <c r="K16" s="88">
        <f t="shared" si="109"/>
        <v>1622.7</v>
      </c>
      <c r="L16" s="88">
        <f t="shared" si="109"/>
        <v>1622.7</v>
      </c>
      <c r="M16" s="88">
        <f t="shared" si="109"/>
        <v>1622.7</v>
      </c>
      <c r="N16" s="88">
        <f t="shared" si="109"/>
        <v>1622.7</v>
      </c>
      <c r="O16" s="88">
        <f t="shared" si="109"/>
        <v>1622.7</v>
      </c>
      <c r="P16" s="88">
        <f t="shared" si="109"/>
        <v>1622.7</v>
      </c>
      <c r="Q16" s="88">
        <f t="shared" si="109"/>
        <v>1622.7</v>
      </c>
      <c r="R16" s="88">
        <f t="shared" si="109"/>
        <v>1622.7</v>
      </c>
      <c r="S16" s="88">
        <f t="shared" si="109"/>
        <v>1622.7</v>
      </c>
      <c r="T16" s="88">
        <f t="shared" si="109"/>
        <v>1622.7</v>
      </c>
      <c r="U16" s="88">
        <f t="shared" si="109"/>
        <v>1622.7</v>
      </c>
      <c r="V16" s="88">
        <f t="shared" si="109"/>
        <v>1622.7</v>
      </c>
      <c r="W16" s="88">
        <f t="shared" si="109"/>
        <v>1622.7</v>
      </c>
      <c r="X16" s="88">
        <f t="shared" si="109"/>
        <v>1622.7</v>
      </c>
      <c r="Y16" s="88">
        <f t="shared" si="109"/>
        <v>1622.7</v>
      </c>
      <c r="Z16" s="88">
        <f t="shared" si="109"/>
        <v>1622.7</v>
      </c>
      <c r="AA16" s="88">
        <f t="shared" si="109"/>
        <v>1622.7</v>
      </c>
      <c r="AB16" s="88">
        <f t="shared" si="109"/>
        <v>1622.7</v>
      </c>
      <c r="AC16" s="88">
        <f t="shared" si="109"/>
        <v>1622.7</v>
      </c>
      <c r="AD16" s="148">
        <v>1683.54</v>
      </c>
      <c r="AE16" s="88">
        <f t="shared" ref="AE16:BC16" si="110">AD16</f>
        <v>1683.54</v>
      </c>
      <c r="AF16" s="88">
        <f t="shared" si="110"/>
        <v>1683.54</v>
      </c>
      <c r="AG16" s="88">
        <f t="shared" si="110"/>
        <v>1683.54</v>
      </c>
      <c r="AH16" s="88">
        <f t="shared" si="110"/>
        <v>1683.54</v>
      </c>
      <c r="AI16" s="88">
        <f t="shared" si="110"/>
        <v>1683.54</v>
      </c>
      <c r="AJ16" s="88">
        <f t="shared" si="110"/>
        <v>1683.54</v>
      </c>
      <c r="AK16" s="88">
        <f t="shared" si="110"/>
        <v>1683.54</v>
      </c>
      <c r="AL16" s="88">
        <f t="shared" si="110"/>
        <v>1683.54</v>
      </c>
      <c r="AM16" s="88">
        <f t="shared" si="110"/>
        <v>1683.54</v>
      </c>
      <c r="AN16" s="88">
        <f t="shared" si="110"/>
        <v>1683.54</v>
      </c>
      <c r="AO16" s="88">
        <f t="shared" si="110"/>
        <v>1683.54</v>
      </c>
      <c r="AP16" s="88">
        <f t="shared" si="110"/>
        <v>1683.54</v>
      </c>
      <c r="AQ16" s="88">
        <f t="shared" si="110"/>
        <v>1683.54</v>
      </c>
      <c r="AR16" s="88">
        <f t="shared" si="110"/>
        <v>1683.54</v>
      </c>
      <c r="AS16" s="88">
        <f t="shared" si="110"/>
        <v>1683.54</v>
      </c>
      <c r="AT16" s="88">
        <f t="shared" si="110"/>
        <v>1683.54</v>
      </c>
      <c r="AU16" s="88">
        <f t="shared" si="110"/>
        <v>1683.54</v>
      </c>
      <c r="AV16" s="88">
        <f t="shared" si="110"/>
        <v>1683.54</v>
      </c>
      <c r="AW16" s="88">
        <f t="shared" si="110"/>
        <v>1683.54</v>
      </c>
      <c r="AX16" s="88">
        <f t="shared" si="110"/>
        <v>1683.54</v>
      </c>
      <c r="AY16" s="88">
        <f t="shared" si="110"/>
        <v>1683.54</v>
      </c>
      <c r="AZ16" s="88">
        <f t="shared" si="110"/>
        <v>1683.54</v>
      </c>
      <c r="BA16" s="88">
        <f t="shared" si="110"/>
        <v>1683.54</v>
      </c>
      <c r="BB16" s="88">
        <f t="shared" si="110"/>
        <v>1683.54</v>
      </c>
      <c r="BC16" s="88">
        <f t="shared" si="110"/>
        <v>1683.54</v>
      </c>
      <c r="BD16" s="148">
        <v>1741</v>
      </c>
      <c r="BE16" s="88">
        <f t="shared" ref="BE16:BF16" si="111">BD16</f>
        <v>1741</v>
      </c>
      <c r="BF16" s="88">
        <f t="shared" si="111"/>
        <v>1741</v>
      </c>
      <c r="BG16" s="148">
        <v>1789.67</v>
      </c>
      <c r="BH16" s="88">
        <f t="shared" ref="BH16:BK16" si="112">BG16</f>
        <v>1789.67</v>
      </c>
      <c r="BI16" s="88">
        <f t="shared" si="112"/>
        <v>1789.67</v>
      </c>
      <c r="BJ16" s="88">
        <f t="shared" si="112"/>
        <v>1789.67</v>
      </c>
      <c r="BK16" s="88">
        <f t="shared" si="112"/>
        <v>1789.67</v>
      </c>
      <c r="BL16" s="148">
        <v>1826</v>
      </c>
      <c r="BM16" s="88">
        <f t="shared" ref="BM16:BY16" si="113">BL16</f>
        <v>1826</v>
      </c>
      <c r="BN16" s="88">
        <f t="shared" si="113"/>
        <v>1826</v>
      </c>
      <c r="BO16" s="88">
        <f t="shared" si="113"/>
        <v>1826</v>
      </c>
      <c r="BP16" s="88">
        <f t="shared" si="113"/>
        <v>1826</v>
      </c>
      <c r="BQ16" s="88">
        <f t="shared" si="113"/>
        <v>1826</v>
      </c>
      <c r="BR16" s="88">
        <f t="shared" si="113"/>
        <v>1826</v>
      </c>
      <c r="BS16" s="88">
        <f t="shared" si="113"/>
        <v>1826</v>
      </c>
      <c r="BT16" s="88">
        <f t="shared" si="113"/>
        <v>1826</v>
      </c>
      <c r="BU16" s="88">
        <f t="shared" si="113"/>
        <v>1826</v>
      </c>
      <c r="BV16" s="88">
        <f t="shared" si="113"/>
        <v>1826</v>
      </c>
      <c r="BW16" s="88">
        <f t="shared" si="113"/>
        <v>1826</v>
      </c>
      <c r="BX16" s="88">
        <f t="shared" si="113"/>
        <v>1826</v>
      </c>
      <c r="BY16" s="88">
        <f t="shared" si="113"/>
        <v>1826</v>
      </c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</row>
    <row r="17" spans="1:101" s="3" customFormat="1" ht="10.5" x14ac:dyDescent="0.2">
      <c r="A17" s="143" t="str">
        <f t="shared" si="78"/>
        <v>d-1</v>
      </c>
      <c r="B17" s="79" t="s">
        <v>34</v>
      </c>
      <c r="C17" s="79" t="s">
        <v>181</v>
      </c>
      <c r="D17" s="80" t="s">
        <v>168</v>
      </c>
      <c r="E17" s="86" t="s">
        <v>46</v>
      </c>
      <c r="F17" s="88">
        <v>1658</v>
      </c>
      <c r="G17" s="88">
        <f t="shared" ref="G17:AC17" si="114">F17</f>
        <v>1658</v>
      </c>
      <c r="H17" s="88">
        <f t="shared" si="114"/>
        <v>1658</v>
      </c>
      <c r="I17" s="88">
        <f t="shared" si="114"/>
        <v>1658</v>
      </c>
      <c r="J17" s="88">
        <f t="shared" si="114"/>
        <v>1658</v>
      </c>
      <c r="K17" s="88">
        <f t="shared" si="114"/>
        <v>1658</v>
      </c>
      <c r="L17" s="88">
        <f t="shared" si="114"/>
        <v>1658</v>
      </c>
      <c r="M17" s="88">
        <f t="shared" si="114"/>
        <v>1658</v>
      </c>
      <c r="N17" s="88">
        <f t="shared" si="114"/>
        <v>1658</v>
      </c>
      <c r="O17" s="88">
        <f t="shared" si="114"/>
        <v>1658</v>
      </c>
      <c r="P17" s="88">
        <f t="shared" si="114"/>
        <v>1658</v>
      </c>
      <c r="Q17" s="88">
        <f t="shared" si="114"/>
        <v>1658</v>
      </c>
      <c r="R17" s="88">
        <f t="shared" si="114"/>
        <v>1658</v>
      </c>
      <c r="S17" s="88">
        <f t="shared" si="114"/>
        <v>1658</v>
      </c>
      <c r="T17" s="88">
        <f t="shared" si="114"/>
        <v>1658</v>
      </c>
      <c r="U17" s="88">
        <f t="shared" si="114"/>
        <v>1658</v>
      </c>
      <c r="V17" s="88">
        <f t="shared" si="114"/>
        <v>1658</v>
      </c>
      <c r="W17" s="88">
        <f t="shared" si="114"/>
        <v>1658</v>
      </c>
      <c r="X17" s="88">
        <f t="shared" si="114"/>
        <v>1658</v>
      </c>
      <c r="Y17" s="88">
        <f t="shared" si="114"/>
        <v>1658</v>
      </c>
      <c r="Z17" s="88">
        <f t="shared" si="114"/>
        <v>1658</v>
      </c>
      <c r="AA17" s="88">
        <f t="shared" si="114"/>
        <v>1658</v>
      </c>
      <c r="AB17" s="88">
        <f t="shared" si="114"/>
        <v>1658</v>
      </c>
      <c r="AC17" s="88">
        <f t="shared" si="114"/>
        <v>1658</v>
      </c>
      <c r="AD17" s="148">
        <v>1718</v>
      </c>
      <c r="AE17" s="88">
        <f t="shared" ref="AE17:BC17" si="115">AD17</f>
        <v>1718</v>
      </c>
      <c r="AF17" s="88">
        <f t="shared" si="115"/>
        <v>1718</v>
      </c>
      <c r="AG17" s="88">
        <f t="shared" si="115"/>
        <v>1718</v>
      </c>
      <c r="AH17" s="88">
        <f t="shared" si="115"/>
        <v>1718</v>
      </c>
      <c r="AI17" s="88">
        <f t="shared" si="115"/>
        <v>1718</v>
      </c>
      <c r="AJ17" s="88">
        <f t="shared" si="115"/>
        <v>1718</v>
      </c>
      <c r="AK17" s="88">
        <f t="shared" si="115"/>
        <v>1718</v>
      </c>
      <c r="AL17" s="88">
        <f t="shared" si="115"/>
        <v>1718</v>
      </c>
      <c r="AM17" s="88">
        <f t="shared" si="115"/>
        <v>1718</v>
      </c>
      <c r="AN17" s="88">
        <f t="shared" si="115"/>
        <v>1718</v>
      </c>
      <c r="AO17" s="88">
        <f t="shared" si="115"/>
        <v>1718</v>
      </c>
      <c r="AP17" s="88">
        <f t="shared" si="115"/>
        <v>1718</v>
      </c>
      <c r="AQ17" s="88">
        <f t="shared" si="115"/>
        <v>1718</v>
      </c>
      <c r="AR17" s="88">
        <f t="shared" si="115"/>
        <v>1718</v>
      </c>
      <c r="AS17" s="88">
        <f t="shared" si="115"/>
        <v>1718</v>
      </c>
      <c r="AT17" s="88">
        <f t="shared" si="115"/>
        <v>1718</v>
      </c>
      <c r="AU17" s="88">
        <f t="shared" si="115"/>
        <v>1718</v>
      </c>
      <c r="AV17" s="88">
        <f t="shared" si="115"/>
        <v>1718</v>
      </c>
      <c r="AW17" s="88">
        <f t="shared" si="115"/>
        <v>1718</v>
      </c>
      <c r="AX17" s="88">
        <f t="shared" si="115"/>
        <v>1718</v>
      </c>
      <c r="AY17" s="88">
        <f t="shared" si="115"/>
        <v>1718</v>
      </c>
      <c r="AZ17" s="88">
        <f t="shared" si="115"/>
        <v>1718</v>
      </c>
      <c r="BA17" s="88">
        <f t="shared" si="115"/>
        <v>1718</v>
      </c>
      <c r="BB17" s="88">
        <f t="shared" si="115"/>
        <v>1718</v>
      </c>
      <c r="BC17" s="88">
        <f t="shared" si="115"/>
        <v>1718</v>
      </c>
      <c r="BD17" s="148">
        <v>1781.85</v>
      </c>
      <c r="BE17" s="88">
        <f t="shared" ref="BE17:BF17" si="116">BD17</f>
        <v>1781.85</v>
      </c>
      <c r="BF17" s="88">
        <f t="shared" si="116"/>
        <v>1781.85</v>
      </c>
      <c r="BG17" s="148">
        <v>1824.31</v>
      </c>
      <c r="BH17" s="88">
        <f t="shared" ref="BH17:BK17" si="117">BG17</f>
        <v>1824.31</v>
      </c>
      <c r="BI17" s="88">
        <f t="shared" si="117"/>
        <v>1824.31</v>
      </c>
      <c r="BJ17" s="88">
        <f t="shared" si="117"/>
        <v>1824.31</v>
      </c>
      <c r="BK17" s="88">
        <f t="shared" si="117"/>
        <v>1824.31</v>
      </c>
      <c r="BL17" s="148">
        <v>1861</v>
      </c>
      <c r="BM17" s="88">
        <f t="shared" ref="BM17:BY17" si="118">BL17</f>
        <v>1861</v>
      </c>
      <c r="BN17" s="88">
        <f t="shared" si="118"/>
        <v>1861</v>
      </c>
      <c r="BO17" s="88">
        <f t="shared" si="118"/>
        <v>1861</v>
      </c>
      <c r="BP17" s="88">
        <f t="shared" si="118"/>
        <v>1861</v>
      </c>
      <c r="BQ17" s="88">
        <f t="shared" si="118"/>
        <v>1861</v>
      </c>
      <c r="BR17" s="88">
        <f t="shared" si="118"/>
        <v>1861</v>
      </c>
      <c r="BS17" s="88">
        <f t="shared" si="118"/>
        <v>1861</v>
      </c>
      <c r="BT17" s="88">
        <f t="shared" si="118"/>
        <v>1861</v>
      </c>
      <c r="BU17" s="88">
        <f t="shared" si="118"/>
        <v>1861</v>
      </c>
      <c r="BV17" s="88">
        <f t="shared" si="118"/>
        <v>1861</v>
      </c>
      <c r="BW17" s="88">
        <f t="shared" si="118"/>
        <v>1861</v>
      </c>
      <c r="BX17" s="88">
        <f t="shared" si="118"/>
        <v>1861</v>
      </c>
      <c r="BY17" s="88">
        <f t="shared" si="118"/>
        <v>1861</v>
      </c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</row>
    <row r="18" spans="1:101" s="3" customFormat="1" ht="10.5" x14ac:dyDescent="0.2">
      <c r="A18" s="143" t="str">
        <f t="shared" si="78"/>
        <v>d-2</v>
      </c>
      <c r="B18" s="79" t="s">
        <v>169</v>
      </c>
      <c r="C18" s="79" t="s">
        <v>181</v>
      </c>
      <c r="D18" s="167" t="s">
        <v>170</v>
      </c>
      <c r="E18" s="86" t="s">
        <v>46</v>
      </c>
      <c r="F18" s="88">
        <v>1694</v>
      </c>
      <c r="G18" s="88">
        <f t="shared" ref="G18:AC18" si="119">F18</f>
        <v>1694</v>
      </c>
      <c r="H18" s="88">
        <f t="shared" si="119"/>
        <v>1694</v>
      </c>
      <c r="I18" s="88">
        <f t="shared" si="119"/>
        <v>1694</v>
      </c>
      <c r="J18" s="88">
        <f t="shared" si="119"/>
        <v>1694</v>
      </c>
      <c r="K18" s="88">
        <f t="shared" si="119"/>
        <v>1694</v>
      </c>
      <c r="L18" s="88">
        <f t="shared" si="119"/>
        <v>1694</v>
      </c>
      <c r="M18" s="88">
        <f t="shared" si="119"/>
        <v>1694</v>
      </c>
      <c r="N18" s="88">
        <f t="shared" si="119"/>
        <v>1694</v>
      </c>
      <c r="O18" s="88">
        <f t="shared" si="119"/>
        <v>1694</v>
      </c>
      <c r="P18" s="88">
        <f t="shared" si="119"/>
        <v>1694</v>
      </c>
      <c r="Q18" s="88">
        <f t="shared" si="119"/>
        <v>1694</v>
      </c>
      <c r="R18" s="88">
        <f t="shared" si="119"/>
        <v>1694</v>
      </c>
      <c r="S18" s="88">
        <f t="shared" si="119"/>
        <v>1694</v>
      </c>
      <c r="T18" s="88">
        <f t="shared" si="119"/>
        <v>1694</v>
      </c>
      <c r="U18" s="88">
        <f t="shared" si="119"/>
        <v>1694</v>
      </c>
      <c r="V18" s="88">
        <f t="shared" si="119"/>
        <v>1694</v>
      </c>
      <c r="W18" s="88">
        <f t="shared" si="119"/>
        <v>1694</v>
      </c>
      <c r="X18" s="88">
        <f t="shared" si="119"/>
        <v>1694</v>
      </c>
      <c r="Y18" s="88">
        <f t="shared" si="119"/>
        <v>1694</v>
      </c>
      <c r="Z18" s="88">
        <f t="shared" si="119"/>
        <v>1694</v>
      </c>
      <c r="AA18" s="88">
        <f t="shared" si="119"/>
        <v>1694</v>
      </c>
      <c r="AB18" s="88">
        <f t="shared" si="119"/>
        <v>1694</v>
      </c>
      <c r="AC18" s="88">
        <f t="shared" si="119"/>
        <v>1694</v>
      </c>
      <c r="AD18" s="148">
        <v>1755</v>
      </c>
      <c r="AE18" s="88">
        <f t="shared" ref="AE18:BC18" si="120">AD18</f>
        <v>1755</v>
      </c>
      <c r="AF18" s="88">
        <f t="shared" si="120"/>
        <v>1755</v>
      </c>
      <c r="AG18" s="88">
        <f t="shared" si="120"/>
        <v>1755</v>
      </c>
      <c r="AH18" s="88">
        <f t="shared" si="120"/>
        <v>1755</v>
      </c>
      <c r="AI18" s="88">
        <f t="shared" si="120"/>
        <v>1755</v>
      </c>
      <c r="AJ18" s="88">
        <f t="shared" si="120"/>
        <v>1755</v>
      </c>
      <c r="AK18" s="88">
        <f t="shared" si="120"/>
        <v>1755</v>
      </c>
      <c r="AL18" s="88">
        <f t="shared" si="120"/>
        <v>1755</v>
      </c>
      <c r="AM18" s="88">
        <f t="shared" si="120"/>
        <v>1755</v>
      </c>
      <c r="AN18" s="88">
        <f t="shared" si="120"/>
        <v>1755</v>
      </c>
      <c r="AO18" s="88">
        <f t="shared" si="120"/>
        <v>1755</v>
      </c>
      <c r="AP18" s="88">
        <f t="shared" si="120"/>
        <v>1755</v>
      </c>
      <c r="AQ18" s="88">
        <f t="shared" si="120"/>
        <v>1755</v>
      </c>
      <c r="AR18" s="88">
        <f t="shared" si="120"/>
        <v>1755</v>
      </c>
      <c r="AS18" s="88">
        <f t="shared" si="120"/>
        <v>1755</v>
      </c>
      <c r="AT18" s="88">
        <f t="shared" si="120"/>
        <v>1755</v>
      </c>
      <c r="AU18" s="88">
        <f t="shared" si="120"/>
        <v>1755</v>
      </c>
      <c r="AV18" s="88">
        <f t="shared" si="120"/>
        <v>1755</v>
      </c>
      <c r="AW18" s="88">
        <f t="shared" si="120"/>
        <v>1755</v>
      </c>
      <c r="AX18" s="88">
        <f t="shared" si="120"/>
        <v>1755</v>
      </c>
      <c r="AY18" s="88">
        <f t="shared" si="120"/>
        <v>1755</v>
      </c>
      <c r="AZ18" s="88">
        <f t="shared" si="120"/>
        <v>1755</v>
      </c>
      <c r="BA18" s="88">
        <f t="shared" si="120"/>
        <v>1755</v>
      </c>
      <c r="BB18" s="88">
        <f t="shared" si="120"/>
        <v>1755</v>
      </c>
      <c r="BC18" s="88">
        <f t="shared" si="120"/>
        <v>1755</v>
      </c>
      <c r="BD18" s="148">
        <v>1818.83</v>
      </c>
      <c r="BE18" s="88">
        <f t="shared" ref="BE18:BF18" si="121">BD18</f>
        <v>1818.83</v>
      </c>
      <c r="BF18" s="88">
        <f t="shared" si="121"/>
        <v>1818.83</v>
      </c>
      <c r="BG18" s="148">
        <v>1861.29</v>
      </c>
      <c r="BH18" s="88">
        <f t="shared" ref="BH18:BK18" si="122">BG18</f>
        <v>1861.29</v>
      </c>
      <c r="BI18" s="88">
        <f t="shared" si="122"/>
        <v>1861.29</v>
      </c>
      <c r="BJ18" s="88">
        <f t="shared" si="122"/>
        <v>1861.29</v>
      </c>
      <c r="BK18" s="88">
        <f t="shared" si="122"/>
        <v>1861.29</v>
      </c>
      <c r="BL18" s="148">
        <v>1899</v>
      </c>
      <c r="BM18" s="88">
        <f t="shared" ref="BM18:BY18" si="123">BL18</f>
        <v>1899</v>
      </c>
      <c r="BN18" s="88">
        <f t="shared" si="123"/>
        <v>1899</v>
      </c>
      <c r="BO18" s="88">
        <f t="shared" si="123"/>
        <v>1899</v>
      </c>
      <c r="BP18" s="88">
        <f t="shared" si="123"/>
        <v>1899</v>
      </c>
      <c r="BQ18" s="88">
        <f t="shared" si="123"/>
        <v>1899</v>
      </c>
      <c r="BR18" s="88">
        <f t="shared" si="123"/>
        <v>1899</v>
      </c>
      <c r="BS18" s="88">
        <f t="shared" si="123"/>
        <v>1899</v>
      </c>
      <c r="BT18" s="88">
        <f t="shared" si="123"/>
        <v>1899</v>
      </c>
      <c r="BU18" s="88">
        <f t="shared" si="123"/>
        <v>1899</v>
      </c>
      <c r="BV18" s="88">
        <f t="shared" si="123"/>
        <v>1899</v>
      </c>
      <c r="BW18" s="88">
        <f t="shared" si="123"/>
        <v>1899</v>
      </c>
      <c r="BX18" s="88">
        <f t="shared" si="123"/>
        <v>1899</v>
      </c>
      <c r="BY18" s="88">
        <f t="shared" si="123"/>
        <v>1899</v>
      </c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</row>
    <row r="19" spans="1:101" s="3" customFormat="1" ht="10.5" x14ac:dyDescent="0.2">
      <c r="A19" s="143" t="str">
        <f t="shared" si="78"/>
        <v>d-3</v>
      </c>
      <c r="B19" s="79" t="s">
        <v>169</v>
      </c>
      <c r="C19" s="79" t="s">
        <v>181</v>
      </c>
      <c r="D19" s="80" t="s">
        <v>171</v>
      </c>
      <c r="E19" s="86" t="s">
        <v>46</v>
      </c>
      <c r="F19" s="88">
        <v>1768.61</v>
      </c>
      <c r="G19" s="88">
        <f t="shared" ref="G19:AC19" si="124">F19</f>
        <v>1768.61</v>
      </c>
      <c r="H19" s="88">
        <f t="shared" si="124"/>
        <v>1768.61</v>
      </c>
      <c r="I19" s="88">
        <f t="shared" si="124"/>
        <v>1768.61</v>
      </c>
      <c r="J19" s="88">
        <f t="shared" si="124"/>
        <v>1768.61</v>
      </c>
      <c r="K19" s="88">
        <f t="shared" si="124"/>
        <v>1768.61</v>
      </c>
      <c r="L19" s="88">
        <f t="shared" si="124"/>
        <v>1768.61</v>
      </c>
      <c r="M19" s="88">
        <f t="shared" si="124"/>
        <v>1768.61</v>
      </c>
      <c r="N19" s="88">
        <f t="shared" si="124"/>
        <v>1768.61</v>
      </c>
      <c r="O19" s="88">
        <f t="shared" si="124"/>
        <v>1768.61</v>
      </c>
      <c r="P19" s="88">
        <f t="shared" si="124"/>
        <v>1768.61</v>
      </c>
      <c r="Q19" s="88">
        <f t="shared" si="124"/>
        <v>1768.61</v>
      </c>
      <c r="R19" s="88">
        <f t="shared" si="124"/>
        <v>1768.61</v>
      </c>
      <c r="S19" s="88">
        <f t="shared" si="124"/>
        <v>1768.61</v>
      </c>
      <c r="T19" s="88">
        <f t="shared" si="124"/>
        <v>1768.61</v>
      </c>
      <c r="U19" s="88">
        <f t="shared" si="124"/>
        <v>1768.61</v>
      </c>
      <c r="V19" s="88">
        <f t="shared" si="124"/>
        <v>1768.61</v>
      </c>
      <c r="W19" s="88">
        <f t="shared" si="124"/>
        <v>1768.61</v>
      </c>
      <c r="X19" s="88">
        <f t="shared" si="124"/>
        <v>1768.61</v>
      </c>
      <c r="Y19" s="88">
        <f t="shared" si="124"/>
        <v>1768.61</v>
      </c>
      <c r="Z19" s="88">
        <f t="shared" si="124"/>
        <v>1768.61</v>
      </c>
      <c r="AA19" s="88">
        <f t="shared" si="124"/>
        <v>1768.61</v>
      </c>
      <c r="AB19" s="88">
        <f t="shared" si="124"/>
        <v>1768.61</v>
      </c>
      <c r="AC19" s="88">
        <f t="shared" si="124"/>
        <v>1768.61</v>
      </c>
      <c r="AD19" s="148">
        <v>1832</v>
      </c>
      <c r="AE19" s="88">
        <f t="shared" ref="AE19:BC19" si="125">AD19</f>
        <v>1832</v>
      </c>
      <c r="AF19" s="88">
        <f t="shared" si="125"/>
        <v>1832</v>
      </c>
      <c r="AG19" s="88">
        <f t="shared" si="125"/>
        <v>1832</v>
      </c>
      <c r="AH19" s="88">
        <f t="shared" si="125"/>
        <v>1832</v>
      </c>
      <c r="AI19" s="88">
        <f t="shared" si="125"/>
        <v>1832</v>
      </c>
      <c r="AJ19" s="88">
        <f t="shared" si="125"/>
        <v>1832</v>
      </c>
      <c r="AK19" s="88">
        <f t="shared" si="125"/>
        <v>1832</v>
      </c>
      <c r="AL19" s="88">
        <f t="shared" si="125"/>
        <v>1832</v>
      </c>
      <c r="AM19" s="88">
        <f t="shared" si="125"/>
        <v>1832</v>
      </c>
      <c r="AN19" s="88">
        <f t="shared" si="125"/>
        <v>1832</v>
      </c>
      <c r="AO19" s="88">
        <f t="shared" si="125"/>
        <v>1832</v>
      </c>
      <c r="AP19" s="88">
        <f t="shared" si="125"/>
        <v>1832</v>
      </c>
      <c r="AQ19" s="88">
        <f t="shared" si="125"/>
        <v>1832</v>
      </c>
      <c r="AR19" s="88">
        <f t="shared" si="125"/>
        <v>1832</v>
      </c>
      <c r="AS19" s="88">
        <f t="shared" si="125"/>
        <v>1832</v>
      </c>
      <c r="AT19" s="88">
        <f t="shared" si="125"/>
        <v>1832</v>
      </c>
      <c r="AU19" s="88">
        <f t="shared" si="125"/>
        <v>1832</v>
      </c>
      <c r="AV19" s="88">
        <f t="shared" si="125"/>
        <v>1832</v>
      </c>
      <c r="AW19" s="88">
        <f t="shared" si="125"/>
        <v>1832</v>
      </c>
      <c r="AX19" s="88">
        <f t="shared" si="125"/>
        <v>1832</v>
      </c>
      <c r="AY19" s="88">
        <f t="shared" si="125"/>
        <v>1832</v>
      </c>
      <c r="AZ19" s="88">
        <f t="shared" si="125"/>
        <v>1832</v>
      </c>
      <c r="BA19" s="88">
        <f t="shared" si="125"/>
        <v>1832</v>
      </c>
      <c r="BB19" s="88">
        <f t="shared" si="125"/>
        <v>1832</v>
      </c>
      <c r="BC19" s="88">
        <f t="shared" si="125"/>
        <v>1832</v>
      </c>
      <c r="BD19" s="148">
        <v>1895.88</v>
      </c>
      <c r="BE19" s="88">
        <f t="shared" ref="BE19:BF19" si="126">BD19</f>
        <v>1895.88</v>
      </c>
      <c r="BF19" s="88">
        <f t="shared" si="126"/>
        <v>1895.88</v>
      </c>
      <c r="BG19" s="148">
        <v>1925.88</v>
      </c>
      <c r="BH19" s="88">
        <f t="shared" ref="BH19:BK19" si="127">BG19</f>
        <v>1925.88</v>
      </c>
      <c r="BI19" s="88">
        <f t="shared" si="127"/>
        <v>1925.88</v>
      </c>
      <c r="BJ19" s="88">
        <f t="shared" si="127"/>
        <v>1925.88</v>
      </c>
      <c r="BK19" s="88">
        <f t="shared" si="127"/>
        <v>1925.88</v>
      </c>
      <c r="BL19" s="148">
        <v>1964.98</v>
      </c>
      <c r="BM19" s="88">
        <f t="shared" ref="BM19:BY19" si="128">BL19</f>
        <v>1964.98</v>
      </c>
      <c r="BN19" s="88">
        <f t="shared" si="128"/>
        <v>1964.98</v>
      </c>
      <c r="BO19" s="88">
        <f t="shared" si="128"/>
        <v>1964.98</v>
      </c>
      <c r="BP19" s="88">
        <f t="shared" si="128"/>
        <v>1964.98</v>
      </c>
      <c r="BQ19" s="88">
        <f t="shared" si="128"/>
        <v>1964.98</v>
      </c>
      <c r="BR19" s="88">
        <f t="shared" si="128"/>
        <v>1964.98</v>
      </c>
      <c r="BS19" s="88">
        <f t="shared" si="128"/>
        <v>1964.98</v>
      </c>
      <c r="BT19" s="88">
        <f t="shared" si="128"/>
        <v>1964.98</v>
      </c>
      <c r="BU19" s="88">
        <f t="shared" si="128"/>
        <v>1964.98</v>
      </c>
      <c r="BV19" s="88">
        <f t="shared" si="128"/>
        <v>1964.98</v>
      </c>
      <c r="BW19" s="88">
        <f t="shared" si="128"/>
        <v>1964.98</v>
      </c>
      <c r="BX19" s="88">
        <f t="shared" si="128"/>
        <v>1964.98</v>
      </c>
      <c r="BY19" s="88">
        <f t="shared" si="128"/>
        <v>1964.98</v>
      </c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</row>
    <row r="20" spans="1:101" s="3" customFormat="1" ht="10.5" x14ac:dyDescent="0.2">
      <c r="A20" s="143" t="str">
        <f t="shared" si="78"/>
        <v>d-4</v>
      </c>
      <c r="B20" s="79" t="s">
        <v>169</v>
      </c>
      <c r="C20" s="79" t="s">
        <v>181</v>
      </c>
      <c r="D20" s="80" t="s">
        <v>172</v>
      </c>
      <c r="E20" s="86" t="s">
        <v>46</v>
      </c>
      <c r="F20" s="88">
        <v>1870.96</v>
      </c>
      <c r="G20" s="88">
        <f t="shared" ref="G20:AC20" si="129">F20</f>
        <v>1870.96</v>
      </c>
      <c r="H20" s="88">
        <f t="shared" si="129"/>
        <v>1870.96</v>
      </c>
      <c r="I20" s="88">
        <f t="shared" si="129"/>
        <v>1870.96</v>
      </c>
      <c r="J20" s="88">
        <f t="shared" si="129"/>
        <v>1870.96</v>
      </c>
      <c r="K20" s="88">
        <f t="shared" si="129"/>
        <v>1870.96</v>
      </c>
      <c r="L20" s="88">
        <f t="shared" si="129"/>
        <v>1870.96</v>
      </c>
      <c r="M20" s="88">
        <f t="shared" si="129"/>
        <v>1870.96</v>
      </c>
      <c r="N20" s="88">
        <f t="shared" si="129"/>
        <v>1870.96</v>
      </c>
      <c r="O20" s="88">
        <f t="shared" si="129"/>
        <v>1870.96</v>
      </c>
      <c r="P20" s="88">
        <f t="shared" si="129"/>
        <v>1870.96</v>
      </c>
      <c r="Q20" s="88">
        <f t="shared" si="129"/>
        <v>1870.96</v>
      </c>
      <c r="R20" s="88">
        <f t="shared" si="129"/>
        <v>1870.96</v>
      </c>
      <c r="S20" s="88">
        <f t="shared" si="129"/>
        <v>1870.96</v>
      </c>
      <c r="T20" s="88">
        <f t="shared" si="129"/>
        <v>1870.96</v>
      </c>
      <c r="U20" s="88">
        <f t="shared" si="129"/>
        <v>1870.96</v>
      </c>
      <c r="V20" s="88">
        <f t="shared" si="129"/>
        <v>1870.96</v>
      </c>
      <c r="W20" s="88">
        <f t="shared" si="129"/>
        <v>1870.96</v>
      </c>
      <c r="X20" s="88">
        <f t="shared" si="129"/>
        <v>1870.96</v>
      </c>
      <c r="Y20" s="88">
        <f t="shared" si="129"/>
        <v>1870.96</v>
      </c>
      <c r="Z20" s="88">
        <f t="shared" si="129"/>
        <v>1870.96</v>
      </c>
      <c r="AA20" s="88">
        <f t="shared" si="129"/>
        <v>1870.96</v>
      </c>
      <c r="AB20" s="88">
        <f t="shared" si="129"/>
        <v>1870.96</v>
      </c>
      <c r="AC20" s="88">
        <f t="shared" si="129"/>
        <v>1870.96</v>
      </c>
      <c r="AD20" s="148">
        <v>1938.54</v>
      </c>
      <c r="AE20" s="88">
        <f t="shared" ref="AE20:BC20" si="130">AD20</f>
        <v>1938.54</v>
      </c>
      <c r="AF20" s="88">
        <f t="shared" si="130"/>
        <v>1938.54</v>
      </c>
      <c r="AG20" s="88">
        <f t="shared" si="130"/>
        <v>1938.54</v>
      </c>
      <c r="AH20" s="88">
        <f t="shared" si="130"/>
        <v>1938.54</v>
      </c>
      <c r="AI20" s="88">
        <f t="shared" si="130"/>
        <v>1938.54</v>
      </c>
      <c r="AJ20" s="88">
        <f t="shared" si="130"/>
        <v>1938.54</v>
      </c>
      <c r="AK20" s="88">
        <f t="shared" si="130"/>
        <v>1938.54</v>
      </c>
      <c r="AL20" s="88">
        <f t="shared" si="130"/>
        <v>1938.54</v>
      </c>
      <c r="AM20" s="88">
        <f t="shared" si="130"/>
        <v>1938.54</v>
      </c>
      <c r="AN20" s="88">
        <f t="shared" si="130"/>
        <v>1938.54</v>
      </c>
      <c r="AO20" s="88">
        <f t="shared" si="130"/>
        <v>1938.54</v>
      </c>
      <c r="AP20" s="88">
        <f t="shared" si="130"/>
        <v>1938.54</v>
      </c>
      <c r="AQ20" s="88">
        <f t="shared" si="130"/>
        <v>1938.54</v>
      </c>
      <c r="AR20" s="88">
        <f t="shared" si="130"/>
        <v>1938.54</v>
      </c>
      <c r="AS20" s="88">
        <f t="shared" si="130"/>
        <v>1938.54</v>
      </c>
      <c r="AT20" s="88">
        <f t="shared" si="130"/>
        <v>1938.54</v>
      </c>
      <c r="AU20" s="88">
        <f t="shared" si="130"/>
        <v>1938.54</v>
      </c>
      <c r="AV20" s="88">
        <f t="shared" si="130"/>
        <v>1938.54</v>
      </c>
      <c r="AW20" s="88">
        <f t="shared" si="130"/>
        <v>1938.54</v>
      </c>
      <c r="AX20" s="88">
        <f t="shared" si="130"/>
        <v>1938.54</v>
      </c>
      <c r="AY20" s="88">
        <f t="shared" si="130"/>
        <v>1938.54</v>
      </c>
      <c r="AZ20" s="88">
        <f t="shared" si="130"/>
        <v>1938.54</v>
      </c>
      <c r="BA20" s="88">
        <f t="shared" si="130"/>
        <v>1938.54</v>
      </c>
      <c r="BB20" s="88">
        <f t="shared" si="130"/>
        <v>1938.54</v>
      </c>
      <c r="BC20" s="88">
        <f t="shared" si="130"/>
        <v>1938.54</v>
      </c>
      <c r="BD20" s="148">
        <v>2002</v>
      </c>
      <c r="BE20" s="88">
        <f t="shared" ref="BE20:BF20" si="131">BD20</f>
        <v>2002</v>
      </c>
      <c r="BF20" s="88">
        <f t="shared" si="131"/>
        <v>2002</v>
      </c>
      <c r="BG20" s="148">
        <v>2032.21</v>
      </c>
      <c r="BH20" s="88">
        <f t="shared" ref="BH20:BK20" si="132">BG20</f>
        <v>2032.21</v>
      </c>
      <c r="BI20" s="88">
        <f t="shared" si="132"/>
        <v>2032.21</v>
      </c>
      <c r="BJ20" s="88">
        <f t="shared" si="132"/>
        <v>2032.21</v>
      </c>
      <c r="BK20" s="88">
        <f t="shared" si="132"/>
        <v>2032.21</v>
      </c>
      <c r="BL20" s="148">
        <v>2073.46</v>
      </c>
      <c r="BM20" s="88">
        <f t="shared" ref="BM20:BY20" si="133">BL20</f>
        <v>2073.46</v>
      </c>
      <c r="BN20" s="88">
        <f t="shared" si="133"/>
        <v>2073.46</v>
      </c>
      <c r="BO20" s="88">
        <f t="shared" si="133"/>
        <v>2073.46</v>
      </c>
      <c r="BP20" s="88">
        <f t="shared" si="133"/>
        <v>2073.46</v>
      </c>
      <c r="BQ20" s="88">
        <f t="shared" si="133"/>
        <v>2073.46</v>
      </c>
      <c r="BR20" s="88">
        <f t="shared" si="133"/>
        <v>2073.46</v>
      </c>
      <c r="BS20" s="88">
        <f t="shared" si="133"/>
        <v>2073.46</v>
      </c>
      <c r="BT20" s="88">
        <f t="shared" si="133"/>
        <v>2073.46</v>
      </c>
      <c r="BU20" s="88">
        <f t="shared" si="133"/>
        <v>2073.46</v>
      </c>
      <c r="BV20" s="88">
        <f t="shared" si="133"/>
        <v>2073.46</v>
      </c>
      <c r="BW20" s="88">
        <f t="shared" si="133"/>
        <v>2073.46</v>
      </c>
      <c r="BX20" s="88">
        <f t="shared" si="133"/>
        <v>2073.46</v>
      </c>
      <c r="BY20" s="88">
        <f t="shared" si="133"/>
        <v>2073.46</v>
      </c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</row>
    <row r="21" spans="1:101" s="3" customFormat="1" ht="10.5" x14ac:dyDescent="0.2">
      <c r="A21" s="143" t="str">
        <f t="shared" si="78"/>
        <v>e-1</v>
      </c>
      <c r="B21" s="79" t="s">
        <v>169</v>
      </c>
      <c r="C21" s="79" t="s">
        <v>182</v>
      </c>
      <c r="D21" s="80" t="s">
        <v>173</v>
      </c>
      <c r="E21" s="86" t="s">
        <v>46</v>
      </c>
      <c r="F21" s="88">
        <v>1946.28</v>
      </c>
      <c r="G21" s="88">
        <f t="shared" ref="G21:AC21" si="134">F21</f>
        <v>1946.28</v>
      </c>
      <c r="H21" s="88">
        <f t="shared" si="134"/>
        <v>1946.28</v>
      </c>
      <c r="I21" s="88">
        <f t="shared" si="134"/>
        <v>1946.28</v>
      </c>
      <c r="J21" s="88">
        <f t="shared" si="134"/>
        <v>1946.28</v>
      </c>
      <c r="K21" s="88">
        <f t="shared" si="134"/>
        <v>1946.28</v>
      </c>
      <c r="L21" s="88">
        <f t="shared" si="134"/>
        <v>1946.28</v>
      </c>
      <c r="M21" s="88">
        <f t="shared" si="134"/>
        <v>1946.28</v>
      </c>
      <c r="N21" s="88">
        <f t="shared" si="134"/>
        <v>1946.28</v>
      </c>
      <c r="O21" s="88">
        <f t="shared" si="134"/>
        <v>1946.28</v>
      </c>
      <c r="P21" s="88">
        <f t="shared" si="134"/>
        <v>1946.28</v>
      </c>
      <c r="Q21" s="88">
        <f t="shared" si="134"/>
        <v>1946.28</v>
      </c>
      <c r="R21" s="88">
        <f t="shared" si="134"/>
        <v>1946.28</v>
      </c>
      <c r="S21" s="88">
        <f t="shared" si="134"/>
        <v>1946.28</v>
      </c>
      <c r="T21" s="88">
        <f t="shared" si="134"/>
        <v>1946.28</v>
      </c>
      <c r="U21" s="88">
        <f t="shared" si="134"/>
        <v>1946.28</v>
      </c>
      <c r="V21" s="88">
        <f t="shared" si="134"/>
        <v>1946.28</v>
      </c>
      <c r="W21" s="88">
        <f t="shared" si="134"/>
        <v>1946.28</v>
      </c>
      <c r="X21" s="88">
        <f t="shared" si="134"/>
        <v>1946.28</v>
      </c>
      <c r="Y21" s="88">
        <f t="shared" si="134"/>
        <v>1946.28</v>
      </c>
      <c r="Z21" s="88">
        <f t="shared" si="134"/>
        <v>1946.28</v>
      </c>
      <c r="AA21" s="88">
        <f t="shared" si="134"/>
        <v>1946.28</v>
      </c>
      <c r="AB21" s="88">
        <f t="shared" si="134"/>
        <v>1946.28</v>
      </c>
      <c r="AC21" s="88">
        <f t="shared" si="134"/>
        <v>1946.28</v>
      </c>
      <c r="AD21" s="148">
        <v>2017</v>
      </c>
      <c r="AE21" s="88">
        <f t="shared" ref="AE21:BC21" si="135">AD21</f>
        <v>2017</v>
      </c>
      <c r="AF21" s="88">
        <f t="shared" si="135"/>
        <v>2017</v>
      </c>
      <c r="AG21" s="88">
        <f t="shared" si="135"/>
        <v>2017</v>
      </c>
      <c r="AH21" s="88">
        <f t="shared" si="135"/>
        <v>2017</v>
      </c>
      <c r="AI21" s="88">
        <f t="shared" si="135"/>
        <v>2017</v>
      </c>
      <c r="AJ21" s="88">
        <f t="shared" si="135"/>
        <v>2017</v>
      </c>
      <c r="AK21" s="88">
        <f t="shared" si="135"/>
        <v>2017</v>
      </c>
      <c r="AL21" s="88">
        <f t="shared" si="135"/>
        <v>2017</v>
      </c>
      <c r="AM21" s="88">
        <f t="shared" si="135"/>
        <v>2017</v>
      </c>
      <c r="AN21" s="88">
        <f t="shared" si="135"/>
        <v>2017</v>
      </c>
      <c r="AO21" s="88">
        <f t="shared" si="135"/>
        <v>2017</v>
      </c>
      <c r="AP21" s="88">
        <f t="shared" si="135"/>
        <v>2017</v>
      </c>
      <c r="AQ21" s="88">
        <f t="shared" si="135"/>
        <v>2017</v>
      </c>
      <c r="AR21" s="88">
        <f t="shared" si="135"/>
        <v>2017</v>
      </c>
      <c r="AS21" s="88">
        <f t="shared" si="135"/>
        <v>2017</v>
      </c>
      <c r="AT21" s="88">
        <f t="shared" si="135"/>
        <v>2017</v>
      </c>
      <c r="AU21" s="88">
        <f t="shared" si="135"/>
        <v>2017</v>
      </c>
      <c r="AV21" s="88">
        <f t="shared" si="135"/>
        <v>2017</v>
      </c>
      <c r="AW21" s="88">
        <f t="shared" si="135"/>
        <v>2017</v>
      </c>
      <c r="AX21" s="88">
        <f t="shared" si="135"/>
        <v>2017</v>
      </c>
      <c r="AY21" s="88">
        <f t="shared" si="135"/>
        <v>2017</v>
      </c>
      <c r="AZ21" s="88">
        <f t="shared" si="135"/>
        <v>2017</v>
      </c>
      <c r="BA21" s="88">
        <f t="shared" si="135"/>
        <v>2017</v>
      </c>
      <c r="BB21" s="88">
        <f t="shared" si="135"/>
        <v>2017</v>
      </c>
      <c r="BC21" s="88">
        <f t="shared" si="135"/>
        <v>2017</v>
      </c>
      <c r="BD21" s="148">
        <v>2080.8000000000002</v>
      </c>
      <c r="BE21" s="88">
        <f t="shared" ref="BE21:BF21" si="136">BD21</f>
        <v>2080.8000000000002</v>
      </c>
      <c r="BF21" s="88">
        <f t="shared" si="136"/>
        <v>2080.8000000000002</v>
      </c>
      <c r="BG21" s="148">
        <v>2110.8000000000002</v>
      </c>
      <c r="BH21" s="88">
        <f t="shared" ref="BH21:BK21" si="137">BG21</f>
        <v>2110.8000000000002</v>
      </c>
      <c r="BI21" s="88">
        <f t="shared" si="137"/>
        <v>2110.8000000000002</v>
      </c>
      <c r="BJ21" s="88">
        <f t="shared" si="137"/>
        <v>2110.8000000000002</v>
      </c>
      <c r="BK21" s="88">
        <f t="shared" si="137"/>
        <v>2110.8000000000002</v>
      </c>
      <c r="BL21" s="148">
        <v>2153.65</v>
      </c>
      <c r="BM21" s="88">
        <f t="shared" ref="BM21:BY21" si="138">BL21</f>
        <v>2153.65</v>
      </c>
      <c r="BN21" s="88">
        <f t="shared" si="138"/>
        <v>2153.65</v>
      </c>
      <c r="BO21" s="88">
        <f t="shared" si="138"/>
        <v>2153.65</v>
      </c>
      <c r="BP21" s="88">
        <f t="shared" si="138"/>
        <v>2153.65</v>
      </c>
      <c r="BQ21" s="88">
        <f t="shared" si="138"/>
        <v>2153.65</v>
      </c>
      <c r="BR21" s="88">
        <f t="shared" si="138"/>
        <v>2153.65</v>
      </c>
      <c r="BS21" s="88">
        <f t="shared" si="138"/>
        <v>2153.65</v>
      </c>
      <c r="BT21" s="88">
        <f t="shared" si="138"/>
        <v>2153.65</v>
      </c>
      <c r="BU21" s="88">
        <f t="shared" si="138"/>
        <v>2153.65</v>
      </c>
      <c r="BV21" s="88">
        <f t="shared" si="138"/>
        <v>2153.65</v>
      </c>
      <c r="BW21" s="88">
        <f t="shared" si="138"/>
        <v>2153.65</v>
      </c>
      <c r="BX21" s="88">
        <f t="shared" si="138"/>
        <v>2153.65</v>
      </c>
      <c r="BY21" s="88">
        <f t="shared" si="138"/>
        <v>2153.65</v>
      </c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</row>
    <row r="22" spans="1:101" s="3" customFormat="1" ht="10.5" x14ac:dyDescent="0.2">
      <c r="A22" s="143" t="str">
        <f t="shared" si="78"/>
        <v>e-2</v>
      </c>
      <c r="B22" s="79" t="s">
        <v>169</v>
      </c>
      <c r="C22" s="79" t="s">
        <v>182</v>
      </c>
      <c r="D22" s="80" t="s">
        <v>174</v>
      </c>
      <c r="E22" s="86" t="s">
        <v>46</v>
      </c>
      <c r="F22" s="88">
        <v>2046.97</v>
      </c>
      <c r="G22" s="88">
        <f t="shared" ref="G22:AC22" si="139">F22</f>
        <v>2046.97</v>
      </c>
      <c r="H22" s="88">
        <f t="shared" si="139"/>
        <v>2046.97</v>
      </c>
      <c r="I22" s="88">
        <f t="shared" si="139"/>
        <v>2046.97</v>
      </c>
      <c r="J22" s="88">
        <f t="shared" si="139"/>
        <v>2046.97</v>
      </c>
      <c r="K22" s="88">
        <f t="shared" si="139"/>
        <v>2046.97</v>
      </c>
      <c r="L22" s="88">
        <f t="shared" si="139"/>
        <v>2046.97</v>
      </c>
      <c r="M22" s="88">
        <f t="shared" si="139"/>
        <v>2046.97</v>
      </c>
      <c r="N22" s="88">
        <f t="shared" si="139"/>
        <v>2046.97</v>
      </c>
      <c r="O22" s="88">
        <f t="shared" si="139"/>
        <v>2046.97</v>
      </c>
      <c r="P22" s="88">
        <f t="shared" si="139"/>
        <v>2046.97</v>
      </c>
      <c r="Q22" s="88">
        <f t="shared" si="139"/>
        <v>2046.97</v>
      </c>
      <c r="R22" s="88">
        <f t="shared" si="139"/>
        <v>2046.97</v>
      </c>
      <c r="S22" s="88">
        <f t="shared" si="139"/>
        <v>2046.97</v>
      </c>
      <c r="T22" s="88">
        <f t="shared" si="139"/>
        <v>2046.97</v>
      </c>
      <c r="U22" s="88">
        <f t="shared" si="139"/>
        <v>2046.97</v>
      </c>
      <c r="V22" s="88">
        <f t="shared" si="139"/>
        <v>2046.97</v>
      </c>
      <c r="W22" s="88">
        <f t="shared" si="139"/>
        <v>2046.97</v>
      </c>
      <c r="X22" s="88">
        <f t="shared" si="139"/>
        <v>2046.97</v>
      </c>
      <c r="Y22" s="88">
        <f t="shared" si="139"/>
        <v>2046.97</v>
      </c>
      <c r="Z22" s="88">
        <f t="shared" si="139"/>
        <v>2046.97</v>
      </c>
      <c r="AA22" s="88">
        <f t="shared" si="139"/>
        <v>2046.97</v>
      </c>
      <c r="AB22" s="88">
        <f t="shared" si="139"/>
        <v>2046.97</v>
      </c>
      <c r="AC22" s="88">
        <f t="shared" si="139"/>
        <v>2046.97</v>
      </c>
      <c r="AD22" s="148">
        <v>2121.91</v>
      </c>
      <c r="AE22" s="88">
        <f t="shared" ref="AE22:BC22" si="140">AD22</f>
        <v>2121.91</v>
      </c>
      <c r="AF22" s="88">
        <f t="shared" si="140"/>
        <v>2121.91</v>
      </c>
      <c r="AG22" s="88">
        <f t="shared" si="140"/>
        <v>2121.91</v>
      </c>
      <c r="AH22" s="88">
        <f t="shared" si="140"/>
        <v>2121.91</v>
      </c>
      <c r="AI22" s="88">
        <f t="shared" si="140"/>
        <v>2121.91</v>
      </c>
      <c r="AJ22" s="88">
        <f t="shared" si="140"/>
        <v>2121.91</v>
      </c>
      <c r="AK22" s="88">
        <f t="shared" si="140"/>
        <v>2121.91</v>
      </c>
      <c r="AL22" s="88">
        <f t="shared" si="140"/>
        <v>2121.91</v>
      </c>
      <c r="AM22" s="88">
        <f t="shared" si="140"/>
        <v>2121.91</v>
      </c>
      <c r="AN22" s="88">
        <f t="shared" si="140"/>
        <v>2121.91</v>
      </c>
      <c r="AO22" s="88">
        <f t="shared" si="140"/>
        <v>2121.91</v>
      </c>
      <c r="AP22" s="88">
        <f t="shared" si="140"/>
        <v>2121.91</v>
      </c>
      <c r="AQ22" s="88">
        <f t="shared" si="140"/>
        <v>2121.91</v>
      </c>
      <c r="AR22" s="88">
        <f t="shared" si="140"/>
        <v>2121.91</v>
      </c>
      <c r="AS22" s="88">
        <f t="shared" si="140"/>
        <v>2121.91</v>
      </c>
      <c r="AT22" s="88">
        <f t="shared" si="140"/>
        <v>2121.91</v>
      </c>
      <c r="AU22" s="88">
        <f t="shared" si="140"/>
        <v>2121.91</v>
      </c>
      <c r="AV22" s="88">
        <f t="shared" si="140"/>
        <v>2121.91</v>
      </c>
      <c r="AW22" s="88">
        <f t="shared" si="140"/>
        <v>2121.91</v>
      </c>
      <c r="AX22" s="88">
        <f t="shared" si="140"/>
        <v>2121.91</v>
      </c>
      <c r="AY22" s="88">
        <f t="shared" si="140"/>
        <v>2121.91</v>
      </c>
      <c r="AZ22" s="88">
        <f t="shared" si="140"/>
        <v>2121.91</v>
      </c>
      <c r="BA22" s="88">
        <f t="shared" si="140"/>
        <v>2121.91</v>
      </c>
      <c r="BB22" s="88">
        <f t="shared" si="140"/>
        <v>2121.91</v>
      </c>
      <c r="BC22" s="88">
        <f t="shared" si="140"/>
        <v>2121.91</v>
      </c>
      <c r="BD22" s="148">
        <v>2185.58</v>
      </c>
      <c r="BE22" s="88">
        <f t="shared" ref="BE22:BF22" si="141">BD22</f>
        <v>2185.58</v>
      </c>
      <c r="BF22" s="88">
        <f t="shared" si="141"/>
        <v>2185.58</v>
      </c>
      <c r="BG22" s="148">
        <v>2215.58</v>
      </c>
      <c r="BH22" s="88">
        <f t="shared" ref="BH22:BK22" si="142">BG22</f>
        <v>2215.58</v>
      </c>
      <c r="BI22" s="88">
        <f t="shared" si="142"/>
        <v>2215.58</v>
      </c>
      <c r="BJ22" s="88">
        <f t="shared" si="142"/>
        <v>2215.58</v>
      </c>
      <c r="BK22" s="88">
        <f t="shared" si="142"/>
        <v>2215.58</v>
      </c>
      <c r="BL22" s="148">
        <v>2260.56</v>
      </c>
      <c r="BM22" s="88">
        <f t="shared" ref="BM22:BY22" si="143">BL22</f>
        <v>2260.56</v>
      </c>
      <c r="BN22" s="88">
        <f t="shared" si="143"/>
        <v>2260.56</v>
      </c>
      <c r="BO22" s="88">
        <f t="shared" si="143"/>
        <v>2260.56</v>
      </c>
      <c r="BP22" s="88">
        <f t="shared" si="143"/>
        <v>2260.56</v>
      </c>
      <c r="BQ22" s="88">
        <f t="shared" si="143"/>
        <v>2260.56</v>
      </c>
      <c r="BR22" s="88">
        <f t="shared" si="143"/>
        <v>2260.56</v>
      </c>
      <c r="BS22" s="88">
        <f t="shared" si="143"/>
        <v>2260.56</v>
      </c>
      <c r="BT22" s="88">
        <f t="shared" si="143"/>
        <v>2260.56</v>
      </c>
      <c r="BU22" s="88">
        <f t="shared" si="143"/>
        <v>2260.56</v>
      </c>
      <c r="BV22" s="88">
        <f t="shared" si="143"/>
        <v>2260.56</v>
      </c>
      <c r="BW22" s="88">
        <f t="shared" si="143"/>
        <v>2260.56</v>
      </c>
      <c r="BX22" s="88">
        <f t="shared" si="143"/>
        <v>2260.56</v>
      </c>
      <c r="BY22" s="88">
        <f t="shared" si="143"/>
        <v>2260.56</v>
      </c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</row>
    <row r="23" spans="1:101" s="3" customFormat="1" ht="10.5" x14ac:dyDescent="0.2">
      <c r="A23" s="143" t="str">
        <f t="shared" si="78"/>
        <v>e-3</v>
      </c>
      <c r="B23" s="79" t="s">
        <v>169</v>
      </c>
      <c r="C23" s="79" t="s">
        <v>182</v>
      </c>
      <c r="D23" s="80" t="s">
        <v>175</v>
      </c>
      <c r="E23" s="86" t="s">
        <v>46</v>
      </c>
      <c r="F23" s="88">
        <v>2206.79</v>
      </c>
      <c r="G23" s="88">
        <f t="shared" ref="G23:AC23" si="144">F23</f>
        <v>2206.79</v>
      </c>
      <c r="H23" s="88">
        <f t="shared" si="144"/>
        <v>2206.79</v>
      </c>
      <c r="I23" s="88">
        <f t="shared" si="144"/>
        <v>2206.79</v>
      </c>
      <c r="J23" s="88">
        <f t="shared" si="144"/>
        <v>2206.79</v>
      </c>
      <c r="K23" s="88">
        <f t="shared" si="144"/>
        <v>2206.79</v>
      </c>
      <c r="L23" s="88">
        <f t="shared" si="144"/>
        <v>2206.79</v>
      </c>
      <c r="M23" s="88">
        <f t="shared" si="144"/>
        <v>2206.79</v>
      </c>
      <c r="N23" s="88">
        <f t="shared" si="144"/>
        <v>2206.79</v>
      </c>
      <c r="O23" s="88">
        <f t="shared" si="144"/>
        <v>2206.79</v>
      </c>
      <c r="P23" s="88">
        <f t="shared" si="144"/>
        <v>2206.79</v>
      </c>
      <c r="Q23" s="88">
        <f t="shared" si="144"/>
        <v>2206.79</v>
      </c>
      <c r="R23" s="88">
        <f t="shared" si="144"/>
        <v>2206.79</v>
      </c>
      <c r="S23" s="88">
        <f t="shared" si="144"/>
        <v>2206.79</v>
      </c>
      <c r="T23" s="88">
        <f t="shared" si="144"/>
        <v>2206.79</v>
      </c>
      <c r="U23" s="88">
        <f t="shared" si="144"/>
        <v>2206.79</v>
      </c>
      <c r="V23" s="88">
        <f t="shared" si="144"/>
        <v>2206.79</v>
      </c>
      <c r="W23" s="88">
        <f t="shared" si="144"/>
        <v>2206.79</v>
      </c>
      <c r="X23" s="88">
        <f t="shared" si="144"/>
        <v>2206.79</v>
      </c>
      <c r="Y23" s="88">
        <f t="shared" si="144"/>
        <v>2206.79</v>
      </c>
      <c r="Z23" s="88">
        <f t="shared" si="144"/>
        <v>2206.79</v>
      </c>
      <c r="AA23" s="88">
        <f t="shared" si="144"/>
        <v>2206.79</v>
      </c>
      <c r="AB23" s="88">
        <f t="shared" si="144"/>
        <v>2206.79</v>
      </c>
      <c r="AC23" s="88">
        <f t="shared" si="144"/>
        <v>2206.79</v>
      </c>
      <c r="AD23" s="148">
        <v>2282</v>
      </c>
      <c r="AE23" s="88">
        <f t="shared" ref="AE23:BC23" si="145">AD23</f>
        <v>2282</v>
      </c>
      <c r="AF23" s="88">
        <f t="shared" si="145"/>
        <v>2282</v>
      </c>
      <c r="AG23" s="88">
        <f t="shared" si="145"/>
        <v>2282</v>
      </c>
      <c r="AH23" s="88">
        <f t="shared" si="145"/>
        <v>2282</v>
      </c>
      <c r="AI23" s="88">
        <f t="shared" si="145"/>
        <v>2282</v>
      </c>
      <c r="AJ23" s="88">
        <f t="shared" si="145"/>
        <v>2282</v>
      </c>
      <c r="AK23" s="88">
        <f t="shared" si="145"/>
        <v>2282</v>
      </c>
      <c r="AL23" s="88">
        <f t="shared" si="145"/>
        <v>2282</v>
      </c>
      <c r="AM23" s="88">
        <f t="shared" si="145"/>
        <v>2282</v>
      </c>
      <c r="AN23" s="88">
        <f t="shared" si="145"/>
        <v>2282</v>
      </c>
      <c r="AO23" s="88">
        <f t="shared" si="145"/>
        <v>2282</v>
      </c>
      <c r="AP23" s="88">
        <f t="shared" si="145"/>
        <v>2282</v>
      </c>
      <c r="AQ23" s="88">
        <f t="shared" si="145"/>
        <v>2282</v>
      </c>
      <c r="AR23" s="88">
        <f t="shared" si="145"/>
        <v>2282</v>
      </c>
      <c r="AS23" s="88">
        <f t="shared" si="145"/>
        <v>2282</v>
      </c>
      <c r="AT23" s="88">
        <f t="shared" si="145"/>
        <v>2282</v>
      </c>
      <c r="AU23" s="88">
        <f t="shared" si="145"/>
        <v>2282</v>
      </c>
      <c r="AV23" s="88">
        <f t="shared" si="145"/>
        <v>2282</v>
      </c>
      <c r="AW23" s="88">
        <f t="shared" si="145"/>
        <v>2282</v>
      </c>
      <c r="AX23" s="88">
        <f t="shared" si="145"/>
        <v>2282</v>
      </c>
      <c r="AY23" s="88">
        <f t="shared" si="145"/>
        <v>2282</v>
      </c>
      <c r="AZ23" s="88">
        <f t="shared" si="145"/>
        <v>2282</v>
      </c>
      <c r="BA23" s="88">
        <f t="shared" si="145"/>
        <v>2282</v>
      </c>
      <c r="BB23" s="88">
        <f t="shared" si="145"/>
        <v>2282</v>
      </c>
      <c r="BC23" s="88">
        <f t="shared" si="145"/>
        <v>2282</v>
      </c>
      <c r="BD23" s="148">
        <v>2345.84</v>
      </c>
      <c r="BE23" s="88">
        <f t="shared" ref="BE23:BF23" si="146">BD23</f>
        <v>2345.84</v>
      </c>
      <c r="BF23" s="88">
        <f t="shared" si="146"/>
        <v>2345.84</v>
      </c>
      <c r="BG23" s="148">
        <v>2375.84</v>
      </c>
      <c r="BH23" s="88">
        <f t="shared" ref="BH23:BK23" si="147">BG23</f>
        <v>2375.84</v>
      </c>
      <c r="BI23" s="88">
        <f t="shared" si="147"/>
        <v>2375.84</v>
      </c>
      <c r="BJ23" s="88">
        <f t="shared" si="147"/>
        <v>2375.84</v>
      </c>
      <c r="BK23" s="88">
        <f t="shared" si="147"/>
        <v>2375.84</v>
      </c>
      <c r="BL23" s="148">
        <v>2424.0700000000002</v>
      </c>
      <c r="BM23" s="88">
        <f t="shared" ref="BM23:BY23" si="148">BL23</f>
        <v>2424.0700000000002</v>
      </c>
      <c r="BN23" s="88">
        <f t="shared" si="148"/>
        <v>2424.0700000000002</v>
      </c>
      <c r="BO23" s="88">
        <f t="shared" si="148"/>
        <v>2424.0700000000002</v>
      </c>
      <c r="BP23" s="88">
        <f t="shared" si="148"/>
        <v>2424.0700000000002</v>
      </c>
      <c r="BQ23" s="88">
        <f t="shared" si="148"/>
        <v>2424.0700000000002</v>
      </c>
      <c r="BR23" s="88">
        <f t="shared" si="148"/>
        <v>2424.0700000000002</v>
      </c>
      <c r="BS23" s="88">
        <f t="shared" si="148"/>
        <v>2424.0700000000002</v>
      </c>
      <c r="BT23" s="88">
        <f t="shared" si="148"/>
        <v>2424.0700000000002</v>
      </c>
      <c r="BU23" s="88">
        <f t="shared" si="148"/>
        <v>2424.0700000000002</v>
      </c>
      <c r="BV23" s="88">
        <f t="shared" si="148"/>
        <v>2424.0700000000002</v>
      </c>
      <c r="BW23" s="88">
        <f t="shared" si="148"/>
        <v>2424.0700000000002</v>
      </c>
      <c r="BX23" s="88">
        <f t="shared" si="148"/>
        <v>2424.0700000000002</v>
      </c>
      <c r="BY23" s="88">
        <f t="shared" si="148"/>
        <v>2424.0700000000002</v>
      </c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</row>
    <row r="24" spans="1:101" s="3" customFormat="1" ht="10.5" x14ac:dyDescent="0.2">
      <c r="A24" s="143" t="str">
        <f t="shared" si="78"/>
        <v>e-4</v>
      </c>
      <c r="B24" s="79" t="s">
        <v>169</v>
      </c>
      <c r="C24" s="79" t="s">
        <v>182</v>
      </c>
      <c r="D24" s="80" t="s">
        <v>176</v>
      </c>
      <c r="E24" s="86" t="s">
        <v>46</v>
      </c>
      <c r="F24" s="88">
        <v>2349.63</v>
      </c>
      <c r="G24" s="88">
        <f t="shared" ref="G24:AC24" si="149">F24</f>
        <v>2349.63</v>
      </c>
      <c r="H24" s="88">
        <f t="shared" si="149"/>
        <v>2349.63</v>
      </c>
      <c r="I24" s="88">
        <f t="shared" si="149"/>
        <v>2349.63</v>
      </c>
      <c r="J24" s="88">
        <f t="shared" si="149"/>
        <v>2349.63</v>
      </c>
      <c r="K24" s="88">
        <f t="shared" si="149"/>
        <v>2349.63</v>
      </c>
      <c r="L24" s="88">
        <f t="shared" si="149"/>
        <v>2349.63</v>
      </c>
      <c r="M24" s="88">
        <f t="shared" si="149"/>
        <v>2349.63</v>
      </c>
      <c r="N24" s="88">
        <f t="shared" si="149"/>
        <v>2349.63</v>
      </c>
      <c r="O24" s="88">
        <f t="shared" si="149"/>
        <v>2349.63</v>
      </c>
      <c r="P24" s="88">
        <f t="shared" si="149"/>
        <v>2349.63</v>
      </c>
      <c r="Q24" s="88">
        <f t="shared" si="149"/>
        <v>2349.63</v>
      </c>
      <c r="R24" s="88">
        <f t="shared" si="149"/>
        <v>2349.63</v>
      </c>
      <c r="S24" s="88">
        <f t="shared" si="149"/>
        <v>2349.63</v>
      </c>
      <c r="T24" s="88">
        <f t="shared" si="149"/>
        <v>2349.63</v>
      </c>
      <c r="U24" s="88">
        <f t="shared" si="149"/>
        <v>2349.63</v>
      </c>
      <c r="V24" s="88">
        <f t="shared" si="149"/>
        <v>2349.63</v>
      </c>
      <c r="W24" s="88">
        <f t="shared" si="149"/>
        <v>2349.63</v>
      </c>
      <c r="X24" s="88">
        <f t="shared" si="149"/>
        <v>2349.63</v>
      </c>
      <c r="Y24" s="88">
        <f t="shared" si="149"/>
        <v>2349.63</v>
      </c>
      <c r="Z24" s="88">
        <f t="shared" si="149"/>
        <v>2349.63</v>
      </c>
      <c r="AA24" s="88">
        <f t="shared" si="149"/>
        <v>2349.63</v>
      </c>
      <c r="AB24" s="88">
        <f t="shared" si="149"/>
        <v>2349.63</v>
      </c>
      <c r="AC24" s="88">
        <f t="shared" si="149"/>
        <v>2349.63</v>
      </c>
      <c r="AD24" s="148">
        <v>2430</v>
      </c>
      <c r="AE24" s="88">
        <f t="shared" ref="AE24:BC24" si="150">AD24</f>
        <v>2430</v>
      </c>
      <c r="AF24" s="88">
        <f t="shared" si="150"/>
        <v>2430</v>
      </c>
      <c r="AG24" s="88">
        <f t="shared" si="150"/>
        <v>2430</v>
      </c>
      <c r="AH24" s="88">
        <f t="shared" si="150"/>
        <v>2430</v>
      </c>
      <c r="AI24" s="88">
        <f t="shared" si="150"/>
        <v>2430</v>
      </c>
      <c r="AJ24" s="88">
        <f t="shared" si="150"/>
        <v>2430</v>
      </c>
      <c r="AK24" s="88">
        <f t="shared" si="150"/>
        <v>2430</v>
      </c>
      <c r="AL24" s="88">
        <f t="shared" si="150"/>
        <v>2430</v>
      </c>
      <c r="AM24" s="88">
        <f t="shared" si="150"/>
        <v>2430</v>
      </c>
      <c r="AN24" s="88">
        <f t="shared" si="150"/>
        <v>2430</v>
      </c>
      <c r="AO24" s="88">
        <f t="shared" si="150"/>
        <v>2430</v>
      </c>
      <c r="AP24" s="88">
        <f t="shared" si="150"/>
        <v>2430</v>
      </c>
      <c r="AQ24" s="88">
        <f t="shared" si="150"/>
        <v>2430</v>
      </c>
      <c r="AR24" s="88">
        <f t="shared" si="150"/>
        <v>2430</v>
      </c>
      <c r="AS24" s="88">
        <f t="shared" si="150"/>
        <v>2430</v>
      </c>
      <c r="AT24" s="88">
        <f t="shared" si="150"/>
        <v>2430</v>
      </c>
      <c r="AU24" s="88">
        <f t="shared" si="150"/>
        <v>2430</v>
      </c>
      <c r="AV24" s="88">
        <f t="shared" si="150"/>
        <v>2430</v>
      </c>
      <c r="AW24" s="88">
        <f t="shared" si="150"/>
        <v>2430</v>
      </c>
      <c r="AX24" s="88">
        <f t="shared" si="150"/>
        <v>2430</v>
      </c>
      <c r="AY24" s="88">
        <f t="shared" si="150"/>
        <v>2430</v>
      </c>
      <c r="AZ24" s="88">
        <f t="shared" si="150"/>
        <v>2430</v>
      </c>
      <c r="BA24" s="88">
        <f t="shared" si="150"/>
        <v>2430</v>
      </c>
      <c r="BB24" s="88">
        <f t="shared" si="150"/>
        <v>2430</v>
      </c>
      <c r="BC24" s="88">
        <f t="shared" si="150"/>
        <v>2430</v>
      </c>
      <c r="BD24" s="148">
        <v>2493.7800000000002</v>
      </c>
      <c r="BE24" s="88">
        <f t="shared" ref="BE24:BF24" si="151">BD24</f>
        <v>2493.7800000000002</v>
      </c>
      <c r="BF24" s="88">
        <f t="shared" si="151"/>
        <v>2493.7800000000002</v>
      </c>
      <c r="BG24" s="148">
        <v>2523.7800000000002</v>
      </c>
      <c r="BH24" s="88">
        <f t="shared" ref="BH24:BK24" si="152">BG24</f>
        <v>2523.7800000000002</v>
      </c>
      <c r="BI24" s="88">
        <f t="shared" si="152"/>
        <v>2523.7800000000002</v>
      </c>
      <c r="BJ24" s="88">
        <f t="shared" si="152"/>
        <v>2523.7800000000002</v>
      </c>
      <c r="BK24" s="88">
        <f t="shared" si="152"/>
        <v>2523.7800000000002</v>
      </c>
      <c r="BL24" s="148">
        <v>2575</v>
      </c>
      <c r="BM24" s="88">
        <f t="shared" ref="BM24:BY24" si="153">BL24</f>
        <v>2575</v>
      </c>
      <c r="BN24" s="88">
        <f t="shared" si="153"/>
        <v>2575</v>
      </c>
      <c r="BO24" s="88">
        <f t="shared" si="153"/>
        <v>2575</v>
      </c>
      <c r="BP24" s="88">
        <f t="shared" si="153"/>
        <v>2575</v>
      </c>
      <c r="BQ24" s="88">
        <f t="shared" si="153"/>
        <v>2575</v>
      </c>
      <c r="BR24" s="88">
        <f t="shared" si="153"/>
        <v>2575</v>
      </c>
      <c r="BS24" s="88">
        <f t="shared" si="153"/>
        <v>2575</v>
      </c>
      <c r="BT24" s="88">
        <f t="shared" si="153"/>
        <v>2575</v>
      </c>
      <c r="BU24" s="88">
        <f t="shared" si="153"/>
        <v>2575</v>
      </c>
      <c r="BV24" s="88">
        <f t="shared" si="153"/>
        <v>2575</v>
      </c>
      <c r="BW24" s="88">
        <f t="shared" si="153"/>
        <v>2575</v>
      </c>
      <c r="BX24" s="88">
        <f t="shared" si="153"/>
        <v>2575</v>
      </c>
      <c r="BY24" s="88">
        <f t="shared" si="153"/>
        <v>2575</v>
      </c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</row>
    <row r="25" spans="1:101" s="3" customFormat="1" ht="10.5" x14ac:dyDescent="0.2">
      <c r="A25" s="143" t="str">
        <f t="shared" si="78"/>
        <v>f</v>
      </c>
      <c r="B25" s="79" t="s">
        <v>169</v>
      </c>
      <c r="C25" s="79" t="s">
        <v>183</v>
      </c>
      <c r="D25" s="80" t="s">
        <v>177</v>
      </c>
      <c r="E25" s="86" t="s">
        <v>46</v>
      </c>
      <c r="F25" s="88">
        <v>2554.25</v>
      </c>
      <c r="G25" s="88">
        <f t="shared" ref="G25:AC25" si="154">F25</f>
        <v>2554.25</v>
      </c>
      <c r="H25" s="88">
        <f t="shared" si="154"/>
        <v>2554.25</v>
      </c>
      <c r="I25" s="88">
        <f t="shared" si="154"/>
        <v>2554.25</v>
      </c>
      <c r="J25" s="88">
        <f t="shared" si="154"/>
        <v>2554.25</v>
      </c>
      <c r="K25" s="88">
        <f t="shared" si="154"/>
        <v>2554.25</v>
      </c>
      <c r="L25" s="88">
        <f t="shared" si="154"/>
        <v>2554.25</v>
      </c>
      <c r="M25" s="88">
        <f t="shared" si="154"/>
        <v>2554.25</v>
      </c>
      <c r="N25" s="88">
        <f t="shared" si="154"/>
        <v>2554.25</v>
      </c>
      <c r="O25" s="88">
        <f t="shared" si="154"/>
        <v>2554.25</v>
      </c>
      <c r="P25" s="88">
        <f t="shared" si="154"/>
        <v>2554.25</v>
      </c>
      <c r="Q25" s="88">
        <f t="shared" si="154"/>
        <v>2554.25</v>
      </c>
      <c r="R25" s="88">
        <f t="shared" si="154"/>
        <v>2554.25</v>
      </c>
      <c r="S25" s="88">
        <f t="shared" si="154"/>
        <v>2554.25</v>
      </c>
      <c r="T25" s="88">
        <f t="shared" si="154"/>
        <v>2554.25</v>
      </c>
      <c r="U25" s="88">
        <f t="shared" si="154"/>
        <v>2554.25</v>
      </c>
      <c r="V25" s="88">
        <f t="shared" si="154"/>
        <v>2554.25</v>
      </c>
      <c r="W25" s="88">
        <f t="shared" si="154"/>
        <v>2554.25</v>
      </c>
      <c r="X25" s="88">
        <f t="shared" si="154"/>
        <v>2554.25</v>
      </c>
      <c r="Y25" s="88">
        <f t="shared" si="154"/>
        <v>2554.25</v>
      </c>
      <c r="Z25" s="88">
        <f t="shared" si="154"/>
        <v>2554.25</v>
      </c>
      <c r="AA25" s="88">
        <f t="shared" si="154"/>
        <v>2554.25</v>
      </c>
      <c r="AB25" s="88">
        <f t="shared" si="154"/>
        <v>2554.25</v>
      </c>
      <c r="AC25" s="88">
        <f t="shared" si="154"/>
        <v>2554.25</v>
      </c>
      <c r="AD25" s="148">
        <v>2630.82</v>
      </c>
      <c r="AE25" s="88">
        <f t="shared" ref="AE25:BC25" si="155">AD25</f>
        <v>2630.82</v>
      </c>
      <c r="AF25" s="88">
        <f t="shared" si="155"/>
        <v>2630.82</v>
      </c>
      <c r="AG25" s="88">
        <f t="shared" si="155"/>
        <v>2630.82</v>
      </c>
      <c r="AH25" s="88">
        <f t="shared" si="155"/>
        <v>2630.82</v>
      </c>
      <c r="AI25" s="88">
        <f t="shared" si="155"/>
        <v>2630.82</v>
      </c>
      <c r="AJ25" s="88">
        <f t="shared" si="155"/>
        <v>2630.82</v>
      </c>
      <c r="AK25" s="88">
        <f t="shared" si="155"/>
        <v>2630.82</v>
      </c>
      <c r="AL25" s="88">
        <f t="shared" si="155"/>
        <v>2630.82</v>
      </c>
      <c r="AM25" s="88">
        <f t="shared" si="155"/>
        <v>2630.82</v>
      </c>
      <c r="AN25" s="88">
        <f t="shared" si="155"/>
        <v>2630.82</v>
      </c>
      <c r="AO25" s="88">
        <f t="shared" si="155"/>
        <v>2630.82</v>
      </c>
      <c r="AP25" s="88">
        <f t="shared" si="155"/>
        <v>2630.82</v>
      </c>
      <c r="AQ25" s="88">
        <f t="shared" si="155"/>
        <v>2630.82</v>
      </c>
      <c r="AR25" s="88">
        <f t="shared" si="155"/>
        <v>2630.82</v>
      </c>
      <c r="AS25" s="88">
        <f t="shared" si="155"/>
        <v>2630.82</v>
      </c>
      <c r="AT25" s="88">
        <f t="shared" si="155"/>
        <v>2630.82</v>
      </c>
      <c r="AU25" s="88">
        <f t="shared" si="155"/>
        <v>2630.82</v>
      </c>
      <c r="AV25" s="88">
        <f t="shared" si="155"/>
        <v>2630.82</v>
      </c>
      <c r="AW25" s="88">
        <f t="shared" si="155"/>
        <v>2630.82</v>
      </c>
      <c r="AX25" s="88">
        <f t="shared" si="155"/>
        <v>2630.82</v>
      </c>
      <c r="AY25" s="88">
        <f t="shared" si="155"/>
        <v>2630.82</v>
      </c>
      <c r="AZ25" s="88">
        <f t="shared" si="155"/>
        <v>2630.82</v>
      </c>
      <c r="BA25" s="88">
        <f t="shared" si="155"/>
        <v>2630.82</v>
      </c>
      <c r="BB25" s="88">
        <f t="shared" si="155"/>
        <v>2630.82</v>
      </c>
      <c r="BC25" s="88">
        <f t="shared" si="155"/>
        <v>2630.82</v>
      </c>
      <c r="BD25" s="148">
        <v>2694.49</v>
      </c>
      <c r="BE25" s="88">
        <f t="shared" ref="BE25:BF25" si="156">BD25</f>
        <v>2694.49</v>
      </c>
      <c r="BF25" s="88">
        <f t="shared" si="156"/>
        <v>2694.49</v>
      </c>
      <c r="BG25" s="148">
        <v>2724.49</v>
      </c>
      <c r="BH25" s="88">
        <f t="shared" ref="BH25:BK25" si="157">BG25</f>
        <v>2724.49</v>
      </c>
      <c r="BI25" s="88">
        <f t="shared" si="157"/>
        <v>2724.49</v>
      </c>
      <c r="BJ25" s="88">
        <f t="shared" si="157"/>
        <v>2724.49</v>
      </c>
      <c r="BK25" s="88">
        <f t="shared" si="157"/>
        <v>2724.49</v>
      </c>
      <c r="BL25" s="148">
        <v>2779.8</v>
      </c>
      <c r="BM25" s="88">
        <f t="shared" ref="BM25:BY25" si="158">BL25</f>
        <v>2779.8</v>
      </c>
      <c r="BN25" s="88">
        <f t="shared" si="158"/>
        <v>2779.8</v>
      </c>
      <c r="BO25" s="88">
        <f t="shared" si="158"/>
        <v>2779.8</v>
      </c>
      <c r="BP25" s="88">
        <f t="shared" si="158"/>
        <v>2779.8</v>
      </c>
      <c r="BQ25" s="88">
        <f t="shared" si="158"/>
        <v>2779.8</v>
      </c>
      <c r="BR25" s="88">
        <f t="shared" si="158"/>
        <v>2779.8</v>
      </c>
      <c r="BS25" s="88">
        <f t="shared" si="158"/>
        <v>2779.8</v>
      </c>
      <c r="BT25" s="88">
        <f t="shared" si="158"/>
        <v>2779.8</v>
      </c>
      <c r="BU25" s="88">
        <f t="shared" si="158"/>
        <v>2779.8</v>
      </c>
      <c r="BV25" s="88">
        <f t="shared" si="158"/>
        <v>2779.8</v>
      </c>
      <c r="BW25" s="88">
        <f t="shared" si="158"/>
        <v>2779.8</v>
      </c>
      <c r="BX25" s="88">
        <f t="shared" si="158"/>
        <v>2779.8</v>
      </c>
      <c r="BY25" s="88">
        <f t="shared" si="158"/>
        <v>2779.8</v>
      </c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</row>
    <row r="26" spans="1:101" s="3" customFormat="1" ht="10.5" x14ac:dyDescent="0.2">
      <c r="A26" s="143" t="str">
        <f t="shared" si="78"/>
        <v>g</v>
      </c>
      <c r="B26" s="79" t="s">
        <v>169</v>
      </c>
      <c r="C26" s="79" t="s">
        <v>184</v>
      </c>
      <c r="D26" s="80" t="s">
        <v>178</v>
      </c>
      <c r="E26" s="86" t="s">
        <v>46</v>
      </c>
      <c r="F26" s="88">
        <v>3596.44</v>
      </c>
      <c r="G26" s="88">
        <f t="shared" ref="G26:AC26" si="159">F26</f>
        <v>3596.44</v>
      </c>
      <c r="H26" s="88">
        <f t="shared" si="159"/>
        <v>3596.44</v>
      </c>
      <c r="I26" s="88">
        <f t="shared" si="159"/>
        <v>3596.44</v>
      </c>
      <c r="J26" s="88">
        <f t="shared" si="159"/>
        <v>3596.44</v>
      </c>
      <c r="K26" s="88">
        <f t="shared" si="159"/>
        <v>3596.44</v>
      </c>
      <c r="L26" s="88">
        <f t="shared" si="159"/>
        <v>3596.44</v>
      </c>
      <c r="M26" s="88">
        <f t="shared" si="159"/>
        <v>3596.44</v>
      </c>
      <c r="N26" s="88">
        <f t="shared" si="159"/>
        <v>3596.44</v>
      </c>
      <c r="O26" s="88">
        <f t="shared" si="159"/>
        <v>3596.44</v>
      </c>
      <c r="P26" s="88">
        <f t="shared" si="159"/>
        <v>3596.44</v>
      </c>
      <c r="Q26" s="88">
        <f t="shared" si="159"/>
        <v>3596.44</v>
      </c>
      <c r="R26" s="88">
        <f t="shared" si="159"/>
        <v>3596.44</v>
      </c>
      <c r="S26" s="88">
        <f t="shared" si="159"/>
        <v>3596.44</v>
      </c>
      <c r="T26" s="88">
        <f t="shared" si="159"/>
        <v>3596.44</v>
      </c>
      <c r="U26" s="88">
        <f t="shared" si="159"/>
        <v>3596.44</v>
      </c>
      <c r="V26" s="88">
        <f t="shared" si="159"/>
        <v>3596.44</v>
      </c>
      <c r="W26" s="88">
        <f t="shared" si="159"/>
        <v>3596.44</v>
      </c>
      <c r="X26" s="88">
        <f t="shared" si="159"/>
        <v>3596.44</v>
      </c>
      <c r="Y26" s="88">
        <f t="shared" si="159"/>
        <v>3596.44</v>
      </c>
      <c r="Z26" s="88">
        <f t="shared" si="159"/>
        <v>3596.44</v>
      </c>
      <c r="AA26" s="88">
        <f t="shared" si="159"/>
        <v>3596.44</v>
      </c>
      <c r="AB26" s="88">
        <f t="shared" si="159"/>
        <v>3596.44</v>
      </c>
      <c r="AC26" s="88">
        <f t="shared" si="159"/>
        <v>3596.44</v>
      </c>
      <c r="AD26" s="148">
        <v>3705</v>
      </c>
      <c r="AE26" s="88">
        <f t="shared" ref="AE26:BC26" si="160">AD26</f>
        <v>3705</v>
      </c>
      <c r="AF26" s="88">
        <f t="shared" si="160"/>
        <v>3705</v>
      </c>
      <c r="AG26" s="88">
        <f t="shared" si="160"/>
        <v>3705</v>
      </c>
      <c r="AH26" s="88">
        <f t="shared" si="160"/>
        <v>3705</v>
      </c>
      <c r="AI26" s="88">
        <f t="shared" si="160"/>
        <v>3705</v>
      </c>
      <c r="AJ26" s="88">
        <f t="shared" si="160"/>
        <v>3705</v>
      </c>
      <c r="AK26" s="88">
        <f t="shared" si="160"/>
        <v>3705</v>
      </c>
      <c r="AL26" s="88">
        <f t="shared" si="160"/>
        <v>3705</v>
      </c>
      <c r="AM26" s="88">
        <f t="shared" si="160"/>
        <v>3705</v>
      </c>
      <c r="AN26" s="88">
        <f t="shared" si="160"/>
        <v>3705</v>
      </c>
      <c r="AO26" s="88">
        <f t="shared" si="160"/>
        <v>3705</v>
      </c>
      <c r="AP26" s="88">
        <f t="shared" si="160"/>
        <v>3705</v>
      </c>
      <c r="AQ26" s="88">
        <f t="shared" si="160"/>
        <v>3705</v>
      </c>
      <c r="AR26" s="88">
        <f t="shared" si="160"/>
        <v>3705</v>
      </c>
      <c r="AS26" s="88">
        <f t="shared" si="160"/>
        <v>3705</v>
      </c>
      <c r="AT26" s="88">
        <f t="shared" si="160"/>
        <v>3705</v>
      </c>
      <c r="AU26" s="88">
        <f t="shared" si="160"/>
        <v>3705</v>
      </c>
      <c r="AV26" s="88">
        <f t="shared" si="160"/>
        <v>3705</v>
      </c>
      <c r="AW26" s="88">
        <f t="shared" si="160"/>
        <v>3705</v>
      </c>
      <c r="AX26" s="88">
        <f t="shared" si="160"/>
        <v>3705</v>
      </c>
      <c r="AY26" s="88">
        <f t="shared" si="160"/>
        <v>3705</v>
      </c>
      <c r="AZ26" s="88">
        <f t="shared" si="160"/>
        <v>3705</v>
      </c>
      <c r="BA26" s="88">
        <f t="shared" si="160"/>
        <v>3705</v>
      </c>
      <c r="BB26" s="88">
        <f t="shared" si="160"/>
        <v>3705</v>
      </c>
      <c r="BC26" s="88">
        <f t="shared" si="160"/>
        <v>3705</v>
      </c>
      <c r="BD26" s="148">
        <v>3768.92</v>
      </c>
      <c r="BE26" s="88">
        <f t="shared" ref="BE26:BF26" si="161">BD26</f>
        <v>3768.92</v>
      </c>
      <c r="BF26" s="88">
        <f t="shared" si="161"/>
        <v>3768.92</v>
      </c>
      <c r="BG26" s="148">
        <v>3798.92</v>
      </c>
      <c r="BH26" s="88">
        <f t="shared" ref="BH26:BK26" si="162">BG26</f>
        <v>3798.92</v>
      </c>
      <c r="BI26" s="88">
        <f t="shared" si="162"/>
        <v>3798.92</v>
      </c>
      <c r="BJ26" s="88">
        <f t="shared" si="162"/>
        <v>3798.92</v>
      </c>
      <c r="BK26" s="88">
        <f t="shared" si="162"/>
        <v>3798.92</v>
      </c>
      <c r="BL26" s="148">
        <v>3876.04</v>
      </c>
      <c r="BM26" s="88">
        <f t="shared" ref="BM26:BY26" si="163">BL26</f>
        <v>3876.04</v>
      </c>
      <c r="BN26" s="88">
        <f t="shared" si="163"/>
        <v>3876.04</v>
      </c>
      <c r="BO26" s="88">
        <f t="shared" si="163"/>
        <v>3876.04</v>
      </c>
      <c r="BP26" s="88">
        <f t="shared" si="163"/>
        <v>3876.04</v>
      </c>
      <c r="BQ26" s="88">
        <f t="shared" si="163"/>
        <v>3876.04</v>
      </c>
      <c r="BR26" s="88">
        <f t="shared" si="163"/>
        <v>3876.04</v>
      </c>
      <c r="BS26" s="88">
        <f t="shared" si="163"/>
        <v>3876.04</v>
      </c>
      <c r="BT26" s="88">
        <f t="shared" si="163"/>
        <v>3876.04</v>
      </c>
      <c r="BU26" s="88">
        <f t="shared" si="163"/>
        <v>3876.04</v>
      </c>
      <c r="BV26" s="88">
        <f t="shared" si="163"/>
        <v>3876.04</v>
      </c>
      <c r="BW26" s="88">
        <f t="shared" si="163"/>
        <v>3876.04</v>
      </c>
      <c r="BX26" s="88">
        <f t="shared" si="163"/>
        <v>3876.04</v>
      </c>
      <c r="BY26" s="88">
        <f t="shared" si="163"/>
        <v>3876.04</v>
      </c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</row>
    <row r="27" spans="1:101" s="3" customFormat="1" ht="10.5" x14ac:dyDescent="0.2">
      <c r="A27" s="143" t="str">
        <f t="shared" si="78"/>
        <v/>
      </c>
      <c r="B27" s="79"/>
      <c r="C27" s="79"/>
      <c r="D27" s="80"/>
      <c r="E27" s="86"/>
      <c r="F27" s="88"/>
      <c r="G27" s="88"/>
      <c r="H27" s="89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9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9"/>
      <c r="BI27" s="88"/>
      <c r="BJ27" s="88"/>
      <c r="BK27" s="88"/>
      <c r="BL27" s="88"/>
      <c r="BM27" s="88"/>
      <c r="BN27" s="89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</row>
    <row r="28" spans="1:101" s="3" customFormat="1" ht="10.5" x14ac:dyDescent="0.2">
      <c r="A28" s="143" t="str">
        <f t="shared" si="78"/>
        <v/>
      </c>
      <c r="B28" s="79"/>
      <c r="C28" s="79"/>
      <c r="D28" s="80"/>
      <c r="E28" s="86"/>
      <c r="F28" s="88"/>
      <c r="G28" s="88"/>
      <c r="H28" s="89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9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9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9"/>
      <c r="BI28" s="88"/>
      <c r="BJ28" s="88"/>
      <c r="BK28" s="88"/>
      <c r="BL28" s="88"/>
      <c r="BM28" s="88"/>
      <c r="BN28" s="89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</row>
    <row r="29" spans="1:101" s="3" customFormat="1" ht="10.5" x14ac:dyDescent="0.2">
      <c r="A29" s="143" t="str">
        <f t="shared" si="78"/>
        <v/>
      </c>
      <c r="B29" s="79"/>
      <c r="C29" s="79"/>
      <c r="D29" s="80"/>
      <c r="E29" s="86"/>
      <c r="F29" s="88"/>
      <c r="G29" s="88"/>
      <c r="H29" s="89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9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9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9"/>
      <c r="BI29" s="88"/>
      <c r="BJ29" s="88"/>
      <c r="BK29" s="88"/>
      <c r="BL29" s="88"/>
      <c r="BM29" s="88"/>
      <c r="BN29" s="89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</row>
    <row r="30" spans="1:101" s="3" customFormat="1" ht="10.5" x14ac:dyDescent="0.2">
      <c r="A30" s="143" t="str">
        <f t="shared" si="78"/>
        <v/>
      </c>
      <c r="B30" s="79"/>
      <c r="C30" s="79"/>
      <c r="D30" s="80"/>
      <c r="E30" s="86"/>
      <c r="F30" s="88"/>
      <c r="G30" s="88"/>
      <c r="H30" s="89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9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9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9"/>
      <c r="BI30" s="88"/>
      <c r="BJ30" s="88"/>
      <c r="BK30" s="88"/>
      <c r="BL30" s="88"/>
      <c r="BM30" s="88"/>
      <c r="BN30" s="89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</row>
    <row r="31" spans="1:101" s="3" customFormat="1" ht="10.5" x14ac:dyDescent="0.2">
      <c r="A31" s="143" t="str">
        <f t="shared" si="78"/>
        <v/>
      </c>
      <c r="B31" s="79"/>
      <c r="C31" s="79"/>
      <c r="D31" s="80"/>
      <c r="E31" s="86"/>
      <c r="F31" s="88"/>
      <c r="G31" s="88"/>
      <c r="H31" s="89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9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9"/>
      <c r="BI31" s="88"/>
      <c r="BJ31" s="88"/>
      <c r="BK31" s="88"/>
      <c r="BL31" s="88"/>
      <c r="BM31" s="88"/>
      <c r="BN31" s="89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</row>
    <row r="32" spans="1:101" s="3" customFormat="1" ht="10.5" x14ac:dyDescent="0.2">
      <c r="A32" s="143" t="str">
        <f t="shared" si="78"/>
        <v/>
      </c>
      <c r="B32" s="79"/>
      <c r="C32" s="79"/>
      <c r="D32" s="80"/>
      <c r="E32" s="86"/>
      <c r="F32" s="88"/>
      <c r="G32" s="88"/>
      <c r="H32" s="89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9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9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9"/>
      <c r="BI32" s="88"/>
      <c r="BJ32" s="88"/>
      <c r="BK32" s="88"/>
      <c r="BL32" s="88"/>
      <c r="BM32" s="88"/>
      <c r="BN32" s="89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</row>
    <row r="33" spans="1:101" s="3" customFormat="1" ht="10.5" x14ac:dyDescent="0.2">
      <c r="A33" s="143" t="str">
        <f t="shared" si="78"/>
        <v/>
      </c>
      <c r="B33" s="79"/>
      <c r="C33" s="79"/>
      <c r="D33" s="80"/>
      <c r="E33" s="86"/>
      <c r="F33" s="88"/>
      <c r="G33" s="88"/>
      <c r="H33" s="89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9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9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9"/>
      <c r="BI33" s="88"/>
      <c r="BJ33" s="88"/>
      <c r="BK33" s="88"/>
      <c r="BL33" s="88"/>
      <c r="BM33" s="88"/>
      <c r="BN33" s="89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</row>
    <row r="34" spans="1:101" s="3" customFormat="1" ht="10.5" x14ac:dyDescent="0.2">
      <c r="A34" s="143" t="str">
        <f t="shared" si="78"/>
        <v/>
      </c>
      <c r="B34" s="79"/>
      <c r="C34" s="79"/>
      <c r="D34" s="80"/>
      <c r="E34" s="86"/>
      <c r="F34" s="88"/>
      <c r="G34" s="88"/>
      <c r="H34" s="89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9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9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9"/>
      <c r="BI34" s="88"/>
      <c r="BJ34" s="88"/>
      <c r="BK34" s="88"/>
      <c r="BL34" s="88"/>
      <c r="BM34" s="88"/>
      <c r="BN34" s="89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</row>
    <row r="35" spans="1:101" s="3" customFormat="1" ht="10.5" x14ac:dyDescent="0.2">
      <c r="A35" s="143" t="str">
        <f t="shared" si="78"/>
        <v/>
      </c>
      <c r="B35" s="79"/>
      <c r="C35" s="79"/>
      <c r="D35" s="80"/>
      <c r="E35" s="86"/>
      <c r="F35" s="88"/>
      <c r="G35" s="88"/>
      <c r="H35" s="89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9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9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9"/>
      <c r="BI35" s="88"/>
      <c r="BJ35" s="88"/>
      <c r="BK35" s="88"/>
      <c r="BL35" s="88"/>
      <c r="BM35" s="88"/>
      <c r="BN35" s="89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</row>
    <row r="36" spans="1:101" s="3" customFormat="1" ht="10.5" x14ac:dyDescent="0.2">
      <c r="A36" s="143" t="str">
        <f t="shared" si="78"/>
        <v/>
      </c>
      <c r="B36" s="79"/>
      <c r="C36" s="79"/>
      <c r="D36" s="80"/>
      <c r="E36" s="86"/>
      <c r="F36" s="88"/>
      <c r="G36" s="88"/>
      <c r="H36" s="89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9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9"/>
      <c r="BI36" s="88"/>
      <c r="BJ36" s="88"/>
      <c r="BK36" s="88"/>
      <c r="BL36" s="88"/>
      <c r="BM36" s="88"/>
      <c r="BN36" s="89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</row>
    <row r="37" spans="1:101" s="3" customFormat="1" ht="10.5" x14ac:dyDescent="0.2">
      <c r="A37" s="143" t="str">
        <f t="shared" si="78"/>
        <v/>
      </c>
      <c r="B37" s="79"/>
      <c r="C37" s="79"/>
      <c r="D37" s="80"/>
      <c r="E37" s="86"/>
      <c r="F37" s="88"/>
      <c r="G37" s="88"/>
      <c r="H37" s="89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9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9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9"/>
      <c r="BI37" s="88"/>
      <c r="BJ37" s="88"/>
      <c r="BK37" s="88"/>
      <c r="BL37" s="88"/>
      <c r="BM37" s="88"/>
      <c r="BN37" s="89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</row>
    <row r="38" spans="1:101" s="3" customFormat="1" ht="10.5" x14ac:dyDescent="0.2">
      <c r="A38" s="143" t="str">
        <f t="shared" si="78"/>
        <v/>
      </c>
      <c r="B38" s="79"/>
      <c r="C38" s="79"/>
      <c r="D38" s="80"/>
      <c r="E38" s="86"/>
      <c r="F38" s="88"/>
      <c r="G38" s="88"/>
      <c r="H38" s="89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9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9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9"/>
      <c r="BI38" s="88"/>
      <c r="BJ38" s="88"/>
      <c r="BK38" s="88"/>
      <c r="BL38" s="88"/>
      <c r="BM38" s="88"/>
      <c r="BN38" s="89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</row>
    <row r="39" spans="1:101" s="3" customFormat="1" ht="10.5" x14ac:dyDescent="0.2">
      <c r="A39" s="143" t="str">
        <f t="shared" si="78"/>
        <v/>
      </c>
      <c r="B39" s="79"/>
      <c r="C39" s="79"/>
      <c r="D39" s="80"/>
      <c r="E39" s="86"/>
      <c r="F39" s="88"/>
      <c r="G39" s="88"/>
      <c r="H39" s="89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9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9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9"/>
      <c r="BI39" s="88"/>
      <c r="BJ39" s="88"/>
      <c r="BK39" s="88"/>
      <c r="BL39" s="88"/>
      <c r="BM39" s="88"/>
      <c r="BN39" s="89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</row>
    <row r="40" spans="1:101" s="3" customFormat="1" ht="10.5" x14ac:dyDescent="0.2">
      <c r="A40" s="143" t="str">
        <f t="shared" si="78"/>
        <v/>
      </c>
      <c r="B40" s="79"/>
      <c r="C40" s="79"/>
      <c r="D40" s="80"/>
      <c r="E40" s="86"/>
      <c r="F40" s="88"/>
      <c r="G40" s="88"/>
      <c r="H40" s="89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9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9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9"/>
      <c r="BI40" s="88"/>
      <c r="BJ40" s="88"/>
      <c r="BK40" s="88"/>
      <c r="BL40" s="88"/>
      <c r="BM40" s="88"/>
      <c r="BN40" s="89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</row>
    <row r="41" spans="1:101" s="3" customFormat="1" ht="10.5" x14ac:dyDescent="0.2">
      <c r="A41" s="143" t="str">
        <f t="shared" si="78"/>
        <v/>
      </c>
      <c r="B41" s="79"/>
      <c r="C41" s="79"/>
      <c r="D41" s="80"/>
      <c r="E41" s="86"/>
      <c r="F41" s="88"/>
      <c r="G41" s="88"/>
      <c r="H41" s="89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9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9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9"/>
      <c r="BI41" s="88"/>
      <c r="BJ41" s="88"/>
      <c r="BK41" s="88"/>
      <c r="BL41" s="88"/>
      <c r="BM41" s="88"/>
      <c r="BN41" s="89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</row>
    <row r="42" spans="1:101" s="3" customFormat="1" ht="10.5" x14ac:dyDescent="0.2">
      <c r="A42" s="143" t="str">
        <f t="shared" si="78"/>
        <v/>
      </c>
      <c r="B42" s="79"/>
      <c r="C42" s="79"/>
      <c r="D42" s="80"/>
      <c r="E42" s="86"/>
      <c r="F42" s="88"/>
      <c r="G42" s="88"/>
      <c r="H42" s="89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9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9"/>
      <c r="BI42" s="88"/>
      <c r="BJ42" s="88"/>
      <c r="BK42" s="88"/>
      <c r="BL42" s="88"/>
      <c r="BM42" s="88"/>
      <c r="BN42" s="89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</row>
    <row r="43" spans="1:101" s="3" customFormat="1" ht="10.5" x14ac:dyDescent="0.2">
      <c r="A43" s="143" t="str">
        <f t="shared" si="78"/>
        <v/>
      </c>
      <c r="B43" s="79"/>
      <c r="C43" s="79"/>
      <c r="D43" s="80"/>
      <c r="E43" s="86"/>
      <c r="F43" s="88"/>
      <c r="G43" s="88"/>
      <c r="H43" s="89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9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9"/>
      <c r="BI43" s="88"/>
      <c r="BJ43" s="88"/>
      <c r="BK43" s="88"/>
      <c r="BL43" s="88"/>
      <c r="BM43" s="88"/>
      <c r="BN43" s="89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</row>
    <row r="44" spans="1:101" s="3" customFormat="1" ht="10.5" x14ac:dyDescent="0.2">
      <c r="A44" s="143" t="str">
        <f t="shared" si="78"/>
        <v/>
      </c>
      <c r="B44" s="79"/>
      <c r="C44" s="79"/>
      <c r="D44" s="80"/>
      <c r="E44" s="86"/>
      <c r="F44" s="88"/>
      <c r="G44" s="88"/>
      <c r="H44" s="89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9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9"/>
      <c r="BI44" s="88"/>
      <c r="BJ44" s="88"/>
      <c r="BK44" s="88"/>
      <c r="BL44" s="88"/>
      <c r="BM44" s="88"/>
      <c r="BN44" s="89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</row>
    <row r="45" spans="1:101" s="3" customFormat="1" ht="10.5" x14ac:dyDescent="0.2">
      <c r="A45" s="143" t="str">
        <f t="shared" si="78"/>
        <v/>
      </c>
      <c r="B45" s="79"/>
      <c r="C45" s="79"/>
      <c r="D45" s="80"/>
      <c r="E45" s="86"/>
      <c r="F45" s="88"/>
      <c r="G45" s="88"/>
      <c r="H45" s="89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9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9"/>
      <c r="BI45" s="88"/>
      <c r="BJ45" s="88"/>
      <c r="BK45" s="88"/>
      <c r="BL45" s="88"/>
      <c r="BM45" s="88"/>
      <c r="BN45" s="89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</row>
    <row r="46" spans="1:101" s="3" customFormat="1" ht="10.5" x14ac:dyDescent="0.2">
      <c r="A46" s="143" t="str">
        <f t="shared" si="78"/>
        <v/>
      </c>
      <c r="B46" s="79"/>
      <c r="C46" s="79"/>
      <c r="D46" s="80"/>
      <c r="E46" s="86"/>
      <c r="F46" s="88"/>
      <c r="G46" s="88"/>
      <c r="H46" s="89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9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9"/>
      <c r="BI46" s="88"/>
      <c r="BJ46" s="88"/>
      <c r="BK46" s="88"/>
      <c r="BL46" s="88"/>
      <c r="BM46" s="88"/>
      <c r="BN46" s="89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</row>
    <row r="47" spans="1:101" s="3" customFormat="1" ht="10.5" x14ac:dyDescent="0.2">
      <c r="A47" s="143" t="str">
        <f t="shared" si="78"/>
        <v/>
      </c>
      <c r="B47" s="79"/>
      <c r="C47" s="79"/>
      <c r="D47" s="80"/>
      <c r="E47" s="86"/>
      <c r="F47" s="88"/>
      <c r="G47" s="88"/>
      <c r="H47" s="89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9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9"/>
      <c r="BI47" s="88"/>
      <c r="BJ47" s="88"/>
      <c r="BK47" s="88"/>
      <c r="BL47" s="88"/>
      <c r="BM47" s="88"/>
      <c r="BN47" s="89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</row>
    <row r="48" spans="1:101" s="3" customFormat="1" ht="10.5" x14ac:dyDescent="0.2">
      <c r="A48" s="143" t="str">
        <f t="shared" si="78"/>
        <v/>
      </c>
      <c r="B48" s="79"/>
      <c r="C48" s="79"/>
      <c r="D48" s="80"/>
      <c r="E48" s="86"/>
      <c r="F48" s="88"/>
      <c r="G48" s="88"/>
      <c r="H48" s="89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9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9"/>
      <c r="BI48" s="88"/>
      <c r="BJ48" s="88"/>
      <c r="BK48" s="88"/>
      <c r="BL48" s="88"/>
      <c r="BM48" s="88"/>
      <c r="BN48" s="89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</row>
    <row r="49" spans="1:101" s="3" customFormat="1" ht="10.5" x14ac:dyDescent="0.2">
      <c r="A49" s="143" t="str">
        <f t="shared" si="78"/>
        <v/>
      </c>
      <c r="B49" s="79"/>
      <c r="C49" s="79"/>
      <c r="D49" s="80"/>
      <c r="E49" s="86"/>
      <c r="F49" s="88"/>
      <c r="G49" s="88"/>
      <c r="H49" s="89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9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9"/>
      <c r="BI49" s="88"/>
      <c r="BJ49" s="88"/>
      <c r="BK49" s="88"/>
      <c r="BL49" s="88"/>
      <c r="BM49" s="88"/>
      <c r="BN49" s="89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</row>
    <row r="50" spans="1:101" s="3" customFormat="1" ht="10.5" x14ac:dyDescent="0.2">
      <c r="A50" s="143" t="str">
        <f t="shared" si="78"/>
        <v/>
      </c>
      <c r="B50" s="79"/>
      <c r="C50" s="79"/>
      <c r="D50" s="80"/>
      <c r="E50" s="86"/>
      <c r="F50" s="88"/>
      <c r="G50" s="88"/>
      <c r="H50" s="89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9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9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9"/>
      <c r="BI50" s="88"/>
      <c r="BJ50" s="88"/>
      <c r="BK50" s="88"/>
      <c r="BL50" s="88"/>
      <c r="BM50" s="88"/>
      <c r="BN50" s="89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</row>
    <row r="51" spans="1:101" s="3" customFormat="1" ht="10.5" x14ac:dyDescent="0.2">
      <c r="A51" s="143" t="str">
        <f t="shared" si="78"/>
        <v/>
      </c>
      <c r="B51" s="79"/>
      <c r="C51" s="79"/>
      <c r="D51" s="80"/>
      <c r="E51" s="86"/>
      <c r="F51" s="88"/>
      <c r="G51" s="88"/>
      <c r="H51" s="89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9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9"/>
      <c r="BI51" s="88"/>
      <c r="BJ51" s="88"/>
      <c r="BK51" s="88"/>
      <c r="BL51" s="88"/>
      <c r="BM51" s="88"/>
      <c r="BN51" s="89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</row>
    <row r="52" spans="1:101" s="3" customFormat="1" ht="10.5" x14ac:dyDescent="0.2">
      <c r="A52" s="143" t="str">
        <f t="shared" si="78"/>
        <v/>
      </c>
      <c r="B52" s="79"/>
      <c r="C52" s="79"/>
      <c r="D52" s="80"/>
      <c r="E52" s="86"/>
      <c r="F52" s="88"/>
      <c r="G52" s="88"/>
      <c r="H52" s="89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9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9"/>
      <c r="BI52" s="88"/>
      <c r="BJ52" s="88"/>
      <c r="BK52" s="88"/>
      <c r="BL52" s="88"/>
      <c r="BM52" s="88"/>
      <c r="BN52" s="89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</row>
    <row r="53" spans="1:101" s="3" customFormat="1" ht="10.5" x14ac:dyDescent="0.2">
      <c r="A53" s="143" t="str">
        <f t="shared" si="78"/>
        <v/>
      </c>
      <c r="B53" s="79"/>
      <c r="C53" s="79"/>
      <c r="D53" s="80"/>
      <c r="E53" s="86"/>
      <c r="F53" s="88"/>
      <c r="G53" s="88"/>
      <c r="H53" s="89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9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9"/>
      <c r="BI53" s="88"/>
      <c r="BJ53" s="88"/>
      <c r="BK53" s="88"/>
      <c r="BL53" s="88"/>
      <c r="BM53" s="88"/>
      <c r="BN53" s="89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</row>
    <row r="54" spans="1:101" s="3" customFormat="1" ht="10.5" x14ac:dyDescent="0.2">
      <c r="A54" s="143" t="str">
        <f t="shared" si="78"/>
        <v/>
      </c>
      <c r="B54" s="79"/>
      <c r="C54" s="79"/>
      <c r="D54" s="80"/>
      <c r="E54" s="86"/>
      <c r="F54" s="88"/>
      <c r="G54" s="88"/>
      <c r="H54" s="89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9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9"/>
      <c r="BI54" s="88"/>
      <c r="BJ54" s="88"/>
      <c r="BK54" s="88"/>
      <c r="BL54" s="88"/>
      <c r="BM54" s="88"/>
      <c r="BN54" s="89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</row>
    <row r="55" spans="1:101" s="3" customFormat="1" ht="10.5" x14ac:dyDescent="0.2">
      <c r="A55" s="143" t="str">
        <f t="shared" si="78"/>
        <v/>
      </c>
      <c r="B55" s="79"/>
      <c r="C55" s="79"/>
      <c r="D55" s="80"/>
      <c r="E55" s="86"/>
      <c r="F55" s="88"/>
      <c r="G55" s="88"/>
      <c r="H55" s="89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9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9"/>
      <c r="BI55" s="88"/>
      <c r="BJ55" s="88"/>
      <c r="BK55" s="88"/>
      <c r="BL55" s="88"/>
      <c r="BM55" s="88"/>
      <c r="BN55" s="89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</row>
    <row r="56" spans="1:101" s="3" customFormat="1" ht="10.5" x14ac:dyDescent="0.2">
      <c r="A56" s="143" t="str">
        <f t="shared" si="78"/>
        <v/>
      </c>
      <c r="B56" s="79"/>
      <c r="C56" s="79"/>
      <c r="D56" s="80"/>
      <c r="E56" s="86"/>
      <c r="F56" s="88"/>
      <c r="G56" s="88"/>
      <c r="H56" s="89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9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9"/>
      <c r="BI56" s="88"/>
      <c r="BJ56" s="88"/>
      <c r="BK56" s="88"/>
      <c r="BL56" s="88"/>
      <c r="BM56" s="88"/>
      <c r="BN56" s="89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</row>
    <row r="57" spans="1:101" s="3" customFormat="1" ht="10.5" x14ac:dyDescent="0.2">
      <c r="A57" s="143" t="str">
        <f t="shared" si="78"/>
        <v/>
      </c>
      <c r="B57" s="79"/>
      <c r="C57" s="79"/>
      <c r="D57" s="80"/>
      <c r="E57" s="86"/>
      <c r="F57" s="88"/>
      <c r="G57" s="88"/>
      <c r="H57" s="89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9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9"/>
      <c r="BI57" s="88"/>
      <c r="BJ57" s="88"/>
      <c r="BK57" s="88"/>
      <c r="BL57" s="88"/>
      <c r="BM57" s="88"/>
      <c r="BN57" s="89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</row>
    <row r="58" spans="1:101" s="3" customFormat="1" ht="10.5" x14ac:dyDescent="0.2">
      <c r="A58" s="143" t="str">
        <f t="shared" si="78"/>
        <v/>
      </c>
      <c r="B58" s="79"/>
      <c r="C58" s="79"/>
      <c r="D58" s="80"/>
      <c r="E58" s="86"/>
      <c r="F58" s="88"/>
      <c r="G58" s="88"/>
      <c r="H58" s="89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9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9"/>
      <c r="BI58" s="88"/>
      <c r="BJ58" s="88"/>
      <c r="BK58" s="88"/>
      <c r="BL58" s="88"/>
      <c r="BM58" s="88"/>
      <c r="BN58" s="89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</row>
    <row r="59" spans="1:101" s="3" customFormat="1" ht="10.5" x14ac:dyDescent="0.2">
      <c r="A59" s="143" t="str">
        <f t="shared" si="78"/>
        <v/>
      </c>
      <c r="B59" s="79"/>
      <c r="C59" s="79"/>
      <c r="D59" s="80"/>
      <c r="E59" s="86"/>
      <c r="F59" s="88"/>
      <c r="G59" s="88"/>
      <c r="H59" s="89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9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9"/>
      <c r="BI59" s="88"/>
      <c r="BJ59" s="88"/>
      <c r="BK59" s="88"/>
      <c r="BL59" s="88"/>
      <c r="BM59" s="88"/>
      <c r="BN59" s="89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</row>
    <row r="60" spans="1:101" s="3" customFormat="1" ht="10.5" x14ac:dyDescent="0.2">
      <c r="A60" s="143" t="str">
        <f t="shared" si="78"/>
        <v/>
      </c>
      <c r="B60" s="79"/>
      <c r="C60" s="79"/>
      <c r="D60" s="80"/>
      <c r="E60" s="86"/>
      <c r="F60" s="88"/>
      <c r="G60" s="88"/>
      <c r="H60" s="89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9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9"/>
      <c r="BI60" s="88"/>
      <c r="BJ60" s="88"/>
      <c r="BK60" s="88"/>
      <c r="BL60" s="88"/>
      <c r="BM60" s="88"/>
      <c r="BN60" s="89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</row>
    <row r="61" spans="1:101" s="3" customFormat="1" ht="10.5" x14ac:dyDescent="0.2">
      <c r="A61" s="143" t="str">
        <f t="shared" si="78"/>
        <v/>
      </c>
      <c r="B61" s="79"/>
      <c r="C61" s="79"/>
      <c r="D61" s="80"/>
      <c r="E61" s="86"/>
      <c r="F61" s="88"/>
      <c r="G61" s="88"/>
      <c r="H61" s="89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9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9"/>
      <c r="BI61" s="88"/>
      <c r="BJ61" s="88"/>
      <c r="BK61" s="88"/>
      <c r="BL61" s="88"/>
      <c r="BM61" s="88"/>
      <c r="BN61" s="89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</row>
    <row r="62" spans="1:101" s="3" customFormat="1" ht="10.5" x14ac:dyDescent="0.2">
      <c r="A62" s="143" t="str">
        <f t="shared" si="78"/>
        <v/>
      </c>
      <c r="B62" s="79"/>
      <c r="C62" s="79"/>
      <c r="D62" s="80"/>
      <c r="E62" s="86"/>
      <c r="F62" s="88"/>
      <c r="G62" s="88"/>
      <c r="H62" s="89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9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9"/>
      <c r="BI62" s="88"/>
      <c r="BJ62" s="88"/>
      <c r="BK62" s="88"/>
      <c r="BL62" s="88"/>
      <c r="BM62" s="88"/>
      <c r="BN62" s="89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</row>
    <row r="63" spans="1:101" s="3" customFormat="1" ht="10.5" x14ac:dyDescent="0.2">
      <c r="A63" s="143" t="str">
        <f t="shared" si="78"/>
        <v/>
      </c>
      <c r="B63" s="79"/>
      <c r="C63" s="79"/>
      <c r="D63" s="80"/>
      <c r="E63" s="86"/>
      <c r="F63" s="88"/>
      <c r="G63" s="88"/>
      <c r="H63" s="89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9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9"/>
      <c r="BI63" s="88"/>
      <c r="BJ63" s="88"/>
      <c r="BK63" s="88"/>
      <c r="BL63" s="88"/>
      <c r="BM63" s="88"/>
      <c r="BN63" s="89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</row>
    <row r="64" spans="1:101" s="3" customFormat="1" ht="10.5" x14ac:dyDescent="0.2">
      <c r="A64" s="143" t="str">
        <f t="shared" si="78"/>
        <v/>
      </c>
      <c r="B64" s="79"/>
      <c r="C64" s="79"/>
      <c r="D64" s="80"/>
      <c r="E64" s="86"/>
      <c r="F64" s="88"/>
      <c r="G64" s="88"/>
      <c r="H64" s="89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9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9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9"/>
      <c r="BI64" s="88"/>
      <c r="BJ64" s="88"/>
      <c r="BK64" s="88"/>
      <c r="BL64" s="88"/>
      <c r="BM64" s="88"/>
      <c r="BN64" s="89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</row>
    <row r="65" spans="1:101" s="3" customFormat="1" ht="10.5" x14ac:dyDescent="0.2">
      <c r="A65" s="143" t="str">
        <f t="shared" si="78"/>
        <v/>
      </c>
      <c r="B65" s="79"/>
      <c r="C65" s="79"/>
      <c r="D65" s="80"/>
      <c r="E65" s="86"/>
      <c r="F65" s="88"/>
      <c r="G65" s="88"/>
      <c r="H65" s="89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9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9"/>
      <c r="BI65" s="88"/>
      <c r="BJ65" s="88"/>
      <c r="BK65" s="88"/>
      <c r="BL65" s="88"/>
      <c r="BM65" s="88"/>
      <c r="BN65" s="89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</row>
    <row r="66" spans="1:101" s="3" customFormat="1" ht="10.5" x14ac:dyDescent="0.2">
      <c r="A66" s="143" t="str">
        <f t="shared" si="78"/>
        <v/>
      </c>
      <c r="B66" s="79"/>
      <c r="C66" s="79"/>
      <c r="D66" s="80"/>
      <c r="E66" s="86"/>
      <c r="F66" s="88"/>
      <c r="G66" s="88"/>
      <c r="H66" s="89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9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9"/>
      <c r="BI66" s="88"/>
      <c r="BJ66" s="88"/>
      <c r="BK66" s="88"/>
      <c r="BL66" s="88"/>
      <c r="BM66" s="88"/>
      <c r="BN66" s="89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</row>
    <row r="67" spans="1:101" s="3" customFormat="1" ht="10.5" x14ac:dyDescent="0.2">
      <c r="A67" s="143" t="str">
        <f t="shared" si="78"/>
        <v/>
      </c>
      <c r="B67" s="79"/>
      <c r="C67" s="79"/>
      <c r="D67" s="80"/>
      <c r="E67" s="86"/>
      <c r="F67" s="88"/>
      <c r="G67" s="88"/>
      <c r="H67" s="89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9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9"/>
      <c r="BI67" s="88"/>
      <c r="BJ67" s="88"/>
      <c r="BK67" s="88"/>
      <c r="BL67" s="88"/>
      <c r="BM67" s="88"/>
      <c r="BN67" s="89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</row>
    <row r="68" spans="1:101" s="3" customFormat="1" ht="10.5" x14ac:dyDescent="0.2">
      <c r="A68" s="143" t="str">
        <f t="shared" si="78"/>
        <v/>
      </c>
      <c r="B68" s="79"/>
      <c r="C68" s="79"/>
      <c r="D68" s="80"/>
      <c r="E68" s="86"/>
      <c r="F68" s="88"/>
      <c r="G68" s="88"/>
      <c r="H68" s="89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9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9"/>
      <c r="BI68" s="88"/>
      <c r="BJ68" s="88"/>
      <c r="BK68" s="88"/>
      <c r="BL68" s="88"/>
      <c r="BM68" s="88"/>
      <c r="BN68" s="89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</row>
    <row r="69" spans="1:101" s="3" customFormat="1" ht="10.5" x14ac:dyDescent="0.2">
      <c r="A69" s="143" t="str">
        <f t="shared" si="78"/>
        <v/>
      </c>
      <c r="B69" s="79"/>
      <c r="C69" s="79"/>
      <c r="D69" s="80"/>
      <c r="E69" s="86"/>
      <c r="F69" s="88"/>
      <c r="G69" s="88"/>
      <c r="H69" s="89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9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9"/>
      <c r="BI69" s="88"/>
      <c r="BJ69" s="88"/>
      <c r="BK69" s="88"/>
      <c r="BL69" s="88"/>
      <c r="BM69" s="88"/>
      <c r="BN69" s="89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</row>
    <row r="70" spans="1:101" s="3" customFormat="1" ht="10.5" x14ac:dyDescent="0.2">
      <c r="A70" s="143" t="str">
        <f t="shared" si="78"/>
        <v/>
      </c>
      <c r="B70" s="79"/>
      <c r="C70" s="79"/>
      <c r="D70" s="80"/>
      <c r="E70" s="86"/>
      <c r="F70" s="88"/>
      <c r="G70" s="88"/>
      <c r="H70" s="89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9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9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9"/>
      <c r="BI70" s="88"/>
      <c r="BJ70" s="88"/>
      <c r="BK70" s="88"/>
      <c r="BL70" s="88"/>
      <c r="BM70" s="88"/>
      <c r="BN70" s="89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</row>
    <row r="71" spans="1:101" x14ac:dyDescent="0.25">
      <c r="A71" s="143" t="str">
        <f t="shared" si="78"/>
        <v/>
      </c>
      <c r="B71" s="79"/>
      <c r="C71" s="79"/>
      <c r="D71" s="80"/>
      <c r="E71" s="86"/>
      <c r="F71" s="88"/>
      <c r="G71" s="88"/>
      <c r="H71" s="89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9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9"/>
      <c r="BI71" s="88"/>
      <c r="BJ71" s="88"/>
      <c r="BK71" s="88"/>
      <c r="BL71" s="88"/>
      <c r="BM71" s="88"/>
      <c r="BN71" s="89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</row>
    <row r="72" spans="1:101" x14ac:dyDescent="0.25">
      <c r="A72" s="143" t="str">
        <f t="shared" si="78"/>
        <v/>
      </c>
      <c r="B72" s="79"/>
      <c r="C72" s="79"/>
      <c r="D72" s="80"/>
      <c r="E72" s="86"/>
      <c r="F72" s="88"/>
      <c r="G72" s="88"/>
      <c r="H72" s="89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9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9"/>
      <c r="BI72" s="88"/>
      <c r="BJ72" s="88"/>
      <c r="BK72" s="88"/>
      <c r="BL72" s="88"/>
      <c r="BM72" s="88"/>
      <c r="BN72" s="89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</row>
    <row r="73" spans="1:101" x14ac:dyDescent="0.25">
      <c r="A73" s="143" t="str">
        <f t="shared" si="78"/>
        <v/>
      </c>
      <c r="B73" s="79"/>
      <c r="C73" s="79"/>
      <c r="D73" s="80"/>
      <c r="E73" s="86"/>
      <c r="F73" s="88"/>
      <c r="G73" s="88"/>
      <c r="H73" s="89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9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9"/>
      <c r="BI73" s="88"/>
      <c r="BJ73" s="88"/>
      <c r="BK73" s="88"/>
      <c r="BL73" s="88"/>
      <c r="BM73" s="88"/>
      <c r="BN73" s="89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</row>
    <row r="74" spans="1:101" x14ac:dyDescent="0.25">
      <c r="A74" s="143" t="str">
        <f t="shared" ref="A74:A108" si="164">IF(D74="","",D74)</f>
        <v/>
      </c>
      <c r="B74" s="79"/>
      <c r="C74" s="79"/>
      <c r="D74" s="80"/>
      <c r="E74" s="86"/>
      <c r="F74" s="88"/>
      <c r="G74" s="88"/>
      <c r="H74" s="89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9"/>
      <c r="BI74" s="88"/>
      <c r="BJ74" s="88"/>
      <c r="BK74" s="88"/>
      <c r="BL74" s="88"/>
      <c r="BM74" s="88"/>
      <c r="BN74" s="89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</row>
    <row r="75" spans="1:101" x14ac:dyDescent="0.25">
      <c r="A75" s="143" t="str">
        <f t="shared" si="164"/>
        <v/>
      </c>
      <c r="B75" s="79"/>
      <c r="C75" s="79"/>
      <c r="D75" s="80"/>
      <c r="E75" s="86"/>
      <c r="F75" s="88"/>
      <c r="G75" s="88"/>
      <c r="H75" s="89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9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9"/>
      <c r="BI75" s="88"/>
      <c r="BJ75" s="88"/>
      <c r="BK75" s="88"/>
      <c r="BL75" s="88"/>
      <c r="BM75" s="88"/>
      <c r="BN75" s="89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</row>
    <row r="76" spans="1:101" x14ac:dyDescent="0.25">
      <c r="A76" s="143" t="str">
        <f t="shared" si="164"/>
        <v/>
      </c>
      <c r="B76" s="79"/>
      <c r="C76" s="79"/>
      <c r="D76" s="80"/>
      <c r="E76" s="86"/>
      <c r="F76" s="88"/>
      <c r="G76" s="88"/>
      <c r="H76" s="89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9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9"/>
      <c r="BI76" s="88"/>
      <c r="BJ76" s="88"/>
      <c r="BK76" s="88"/>
      <c r="BL76" s="88"/>
      <c r="BM76" s="88"/>
      <c r="BN76" s="89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</row>
    <row r="77" spans="1:101" x14ac:dyDescent="0.25">
      <c r="A77" s="143" t="str">
        <f t="shared" si="164"/>
        <v/>
      </c>
      <c r="B77" s="79"/>
      <c r="C77" s="79"/>
      <c r="D77" s="80"/>
      <c r="E77" s="86"/>
      <c r="F77" s="88"/>
      <c r="G77" s="88"/>
      <c r="H77" s="89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9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9"/>
      <c r="BI77" s="88"/>
      <c r="BJ77" s="88"/>
      <c r="BK77" s="88"/>
      <c r="BL77" s="88"/>
      <c r="BM77" s="88"/>
      <c r="BN77" s="89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</row>
    <row r="78" spans="1:101" x14ac:dyDescent="0.25">
      <c r="A78" s="143" t="str">
        <f t="shared" si="164"/>
        <v/>
      </c>
      <c r="B78" s="79"/>
      <c r="C78" s="79"/>
      <c r="D78" s="80"/>
      <c r="E78" s="86"/>
      <c r="F78" s="88"/>
      <c r="G78" s="88"/>
      <c r="H78" s="89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9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9"/>
      <c r="BI78" s="88"/>
      <c r="BJ78" s="88"/>
      <c r="BK78" s="88"/>
      <c r="BL78" s="88"/>
      <c r="BM78" s="88"/>
      <c r="BN78" s="89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</row>
    <row r="79" spans="1:101" x14ac:dyDescent="0.25">
      <c r="A79" s="143" t="str">
        <f t="shared" si="164"/>
        <v/>
      </c>
      <c r="B79" s="79"/>
      <c r="C79" s="79"/>
      <c r="D79" s="80"/>
      <c r="E79" s="86"/>
      <c r="F79" s="88"/>
      <c r="G79" s="88"/>
      <c r="H79" s="89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9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9"/>
      <c r="BI79" s="88"/>
      <c r="BJ79" s="88"/>
      <c r="BK79" s="88"/>
      <c r="BL79" s="88"/>
      <c r="BM79" s="88"/>
      <c r="BN79" s="89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</row>
    <row r="80" spans="1:101" x14ac:dyDescent="0.25">
      <c r="A80" s="143" t="str">
        <f t="shared" si="164"/>
        <v/>
      </c>
      <c r="B80" s="79"/>
      <c r="C80" s="79"/>
      <c r="D80" s="80"/>
      <c r="E80" s="86"/>
      <c r="F80" s="88"/>
      <c r="G80" s="88"/>
      <c r="H80" s="89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9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9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9"/>
      <c r="BI80" s="88"/>
      <c r="BJ80" s="88"/>
      <c r="BK80" s="88"/>
      <c r="BL80" s="88"/>
      <c r="BM80" s="88"/>
      <c r="BN80" s="89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</row>
    <row r="81" spans="1:101" x14ac:dyDescent="0.25">
      <c r="A81" s="143" t="str">
        <f t="shared" si="164"/>
        <v/>
      </c>
      <c r="B81" s="79"/>
      <c r="C81" s="79"/>
      <c r="D81" s="80"/>
      <c r="E81" s="86"/>
      <c r="F81" s="88"/>
      <c r="G81" s="88"/>
      <c r="H81" s="89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9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9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9"/>
      <c r="BI81" s="88"/>
      <c r="BJ81" s="88"/>
      <c r="BK81" s="88"/>
      <c r="BL81" s="88"/>
      <c r="BM81" s="88"/>
      <c r="BN81" s="89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</row>
    <row r="82" spans="1:101" x14ac:dyDescent="0.25">
      <c r="A82" s="143" t="str">
        <f t="shared" si="164"/>
        <v/>
      </c>
      <c r="B82" s="79"/>
      <c r="C82" s="79"/>
      <c r="D82" s="80"/>
      <c r="E82" s="86"/>
      <c r="F82" s="88"/>
      <c r="G82" s="88"/>
      <c r="H82" s="89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9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9"/>
      <c r="BI82" s="88"/>
      <c r="BJ82" s="88"/>
      <c r="BK82" s="88"/>
      <c r="BL82" s="88"/>
      <c r="BM82" s="88"/>
      <c r="BN82" s="89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</row>
    <row r="83" spans="1:101" x14ac:dyDescent="0.25">
      <c r="A83" s="143" t="str">
        <f t="shared" si="164"/>
        <v/>
      </c>
      <c r="B83" s="79"/>
      <c r="C83" s="79"/>
      <c r="D83" s="80"/>
      <c r="E83" s="86"/>
      <c r="F83" s="88"/>
      <c r="G83" s="88"/>
      <c r="H83" s="89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9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9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9"/>
      <c r="BI83" s="88"/>
      <c r="BJ83" s="88"/>
      <c r="BK83" s="88"/>
      <c r="BL83" s="88"/>
      <c r="BM83" s="88"/>
      <c r="BN83" s="89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</row>
    <row r="84" spans="1:101" x14ac:dyDescent="0.25">
      <c r="A84" s="143" t="str">
        <f t="shared" si="164"/>
        <v/>
      </c>
      <c r="B84" s="79"/>
      <c r="C84" s="79"/>
      <c r="D84" s="80"/>
      <c r="E84" s="86"/>
      <c r="F84" s="88"/>
      <c r="G84" s="88"/>
      <c r="H84" s="89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9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9"/>
      <c r="BI84" s="88"/>
      <c r="BJ84" s="88"/>
      <c r="BK84" s="88"/>
      <c r="BL84" s="88"/>
      <c r="BM84" s="88"/>
      <c r="BN84" s="89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</row>
    <row r="85" spans="1:101" x14ac:dyDescent="0.25">
      <c r="A85" s="143" t="str">
        <f t="shared" si="164"/>
        <v/>
      </c>
      <c r="B85" s="79"/>
      <c r="C85" s="79"/>
      <c r="D85" s="80"/>
      <c r="E85" s="86"/>
      <c r="F85" s="88"/>
      <c r="G85" s="88"/>
      <c r="H85" s="89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9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9"/>
      <c r="BI85" s="88"/>
      <c r="BJ85" s="88"/>
      <c r="BK85" s="88"/>
      <c r="BL85" s="88"/>
      <c r="BM85" s="88"/>
      <c r="BN85" s="89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</row>
    <row r="86" spans="1:101" x14ac:dyDescent="0.25">
      <c r="A86" s="143" t="str">
        <f t="shared" si="164"/>
        <v/>
      </c>
      <c r="B86" s="79"/>
      <c r="C86" s="79"/>
      <c r="D86" s="80"/>
      <c r="E86" s="86"/>
      <c r="F86" s="88"/>
      <c r="G86" s="88"/>
      <c r="H86" s="89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9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9"/>
      <c r="BI86" s="88"/>
      <c r="BJ86" s="88"/>
      <c r="BK86" s="88"/>
      <c r="BL86" s="88"/>
      <c r="BM86" s="88"/>
      <c r="BN86" s="89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</row>
    <row r="87" spans="1:101" x14ac:dyDescent="0.25">
      <c r="A87" s="143" t="str">
        <f t="shared" si="164"/>
        <v/>
      </c>
      <c r="B87" s="79"/>
      <c r="C87" s="79"/>
      <c r="D87" s="80"/>
      <c r="E87" s="86"/>
      <c r="F87" s="88"/>
      <c r="G87" s="88"/>
      <c r="H87" s="89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9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9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9"/>
      <c r="BI87" s="88"/>
      <c r="BJ87" s="88"/>
      <c r="BK87" s="88"/>
      <c r="BL87" s="88"/>
      <c r="BM87" s="88"/>
      <c r="BN87" s="89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</row>
    <row r="88" spans="1:101" x14ac:dyDescent="0.25">
      <c r="A88" s="143" t="str">
        <f t="shared" si="164"/>
        <v/>
      </c>
      <c r="B88" s="79"/>
      <c r="C88" s="79"/>
      <c r="D88" s="80"/>
      <c r="E88" s="86"/>
      <c r="F88" s="88"/>
      <c r="G88" s="88"/>
      <c r="H88" s="89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9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9"/>
      <c r="BI88" s="88"/>
      <c r="BJ88" s="88"/>
      <c r="BK88" s="88"/>
      <c r="BL88" s="88"/>
      <c r="BM88" s="88"/>
      <c r="BN88" s="89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</row>
    <row r="89" spans="1:101" x14ac:dyDescent="0.25">
      <c r="A89" s="143" t="str">
        <f t="shared" si="164"/>
        <v/>
      </c>
      <c r="B89" s="79"/>
      <c r="C89" s="79"/>
      <c r="D89" s="80"/>
      <c r="E89" s="86"/>
      <c r="F89" s="88"/>
      <c r="G89" s="88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9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9"/>
      <c r="BI89" s="88"/>
      <c r="BJ89" s="88"/>
      <c r="BK89" s="88"/>
      <c r="BL89" s="88"/>
      <c r="BM89" s="88"/>
      <c r="BN89" s="89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</row>
    <row r="90" spans="1:101" x14ac:dyDescent="0.25">
      <c r="A90" s="143" t="str">
        <f t="shared" si="164"/>
        <v/>
      </c>
      <c r="B90" s="79"/>
      <c r="C90" s="79"/>
      <c r="D90" s="80"/>
      <c r="E90" s="86"/>
      <c r="F90" s="88"/>
      <c r="G90" s="88"/>
      <c r="H90" s="89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9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9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9"/>
      <c r="BI90" s="88"/>
      <c r="BJ90" s="88"/>
      <c r="BK90" s="88"/>
      <c r="BL90" s="88"/>
      <c r="BM90" s="88"/>
      <c r="BN90" s="89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</row>
    <row r="91" spans="1:101" x14ac:dyDescent="0.25">
      <c r="A91" s="143" t="str">
        <f t="shared" si="164"/>
        <v/>
      </c>
      <c r="B91" s="79"/>
      <c r="C91" s="79"/>
      <c r="D91" s="80"/>
      <c r="E91" s="86"/>
      <c r="F91" s="88"/>
      <c r="G91" s="88"/>
      <c r="H91" s="89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9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9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9"/>
      <c r="BI91" s="88"/>
      <c r="BJ91" s="88"/>
      <c r="BK91" s="88"/>
      <c r="BL91" s="88"/>
      <c r="BM91" s="88"/>
      <c r="BN91" s="89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</row>
    <row r="92" spans="1:101" x14ac:dyDescent="0.25">
      <c r="A92" s="143" t="str">
        <f t="shared" si="164"/>
        <v/>
      </c>
      <c r="B92" s="79"/>
      <c r="C92" s="79"/>
      <c r="D92" s="80"/>
      <c r="E92" s="86"/>
      <c r="F92" s="88"/>
      <c r="G92" s="88"/>
      <c r="H92" s="89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9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9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9"/>
      <c r="BI92" s="88"/>
      <c r="BJ92" s="88"/>
      <c r="BK92" s="88"/>
      <c r="BL92" s="88"/>
      <c r="BM92" s="88"/>
      <c r="BN92" s="89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</row>
    <row r="93" spans="1:101" x14ac:dyDescent="0.25">
      <c r="A93" s="143" t="str">
        <f t="shared" si="164"/>
        <v/>
      </c>
      <c r="B93" s="79"/>
      <c r="C93" s="79"/>
      <c r="D93" s="80"/>
      <c r="E93" s="86"/>
      <c r="F93" s="88"/>
      <c r="G93" s="88"/>
      <c r="H93" s="89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9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9"/>
      <c r="BI93" s="88"/>
      <c r="BJ93" s="88"/>
      <c r="BK93" s="88"/>
      <c r="BL93" s="88"/>
      <c r="BM93" s="88"/>
      <c r="BN93" s="89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</row>
    <row r="94" spans="1:101" x14ac:dyDescent="0.25">
      <c r="A94" s="143" t="str">
        <f t="shared" si="164"/>
        <v/>
      </c>
      <c r="B94" s="79"/>
      <c r="C94" s="79"/>
      <c r="D94" s="80"/>
      <c r="E94" s="86"/>
      <c r="F94" s="88"/>
      <c r="G94" s="88"/>
      <c r="H94" s="89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9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9"/>
      <c r="BI94" s="88"/>
      <c r="BJ94" s="88"/>
      <c r="BK94" s="88"/>
      <c r="BL94" s="88"/>
      <c r="BM94" s="88"/>
      <c r="BN94" s="89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</row>
    <row r="95" spans="1:101" x14ac:dyDescent="0.25">
      <c r="A95" s="143" t="str">
        <f t="shared" si="164"/>
        <v/>
      </c>
      <c r="B95" s="79"/>
      <c r="C95" s="79"/>
      <c r="D95" s="80"/>
      <c r="E95" s="86"/>
      <c r="F95" s="88"/>
      <c r="G95" s="88"/>
      <c r="H95" s="89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9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9"/>
      <c r="BI95" s="88"/>
      <c r="BJ95" s="88"/>
      <c r="BK95" s="88"/>
      <c r="BL95" s="88"/>
      <c r="BM95" s="88"/>
      <c r="BN95" s="89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</row>
    <row r="96" spans="1:101" x14ac:dyDescent="0.25">
      <c r="A96" s="143" t="str">
        <f t="shared" si="164"/>
        <v/>
      </c>
      <c r="B96" s="79"/>
      <c r="C96" s="79"/>
      <c r="D96" s="80"/>
      <c r="E96" s="86"/>
      <c r="F96" s="88"/>
      <c r="G96" s="88"/>
      <c r="H96" s="89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9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9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9"/>
      <c r="BI96" s="88"/>
      <c r="BJ96" s="88"/>
      <c r="BK96" s="88"/>
      <c r="BL96" s="88"/>
      <c r="BM96" s="88"/>
      <c r="BN96" s="89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</row>
    <row r="97" spans="1:101" x14ac:dyDescent="0.25">
      <c r="A97" s="143" t="str">
        <f t="shared" si="164"/>
        <v/>
      </c>
      <c r="B97" s="79"/>
      <c r="C97" s="79"/>
      <c r="D97" s="80"/>
      <c r="E97" s="86"/>
      <c r="F97" s="88"/>
      <c r="G97" s="88"/>
      <c r="H97" s="89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9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9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9"/>
      <c r="BI97" s="88"/>
      <c r="BJ97" s="88"/>
      <c r="BK97" s="88"/>
      <c r="BL97" s="88"/>
      <c r="BM97" s="88"/>
      <c r="BN97" s="89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</row>
    <row r="98" spans="1:101" x14ac:dyDescent="0.25">
      <c r="A98" s="143" t="str">
        <f t="shared" si="164"/>
        <v/>
      </c>
      <c r="B98" s="79"/>
      <c r="C98" s="79"/>
      <c r="D98" s="80"/>
      <c r="E98" s="86"/>
      <c r="F98" s="88"/>
      <c r="G98" s="88"/>
      <c r="H98" s="89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9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9"/>
      <c r="BI98" s="88"/>
      <c r="BJ98" s="88"/>
      <c r="BK98" s="88"/>
      <c r="BL98" s="88"/>
      <c r="BM98" s="88"/>
      <c r="BN98" s="89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</row>
    <row r="99" spans="1:101" x14ac:dyDescent="0.25">
      <c r="A99" s="143" t="str">
        <f t="shared" si="164"/>
        <v/>
      </c>
      <c r="B99" s="79"/>
      <c r="C99" s="79"/>
      <c r="D99" s="80"/>
      <c r="E99" s="86"/>
      <c r="F99" s="88"/>
      <c r="G99" s="88"/>
      <c r="H99" s="89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9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9"/>
      <c r="BI99" s="88"/>
      <c r="BJ99" s="88"/>
      <c r="BK99" s="88"/>
      <c r="BL99" s="88"/>
      <c r="BM99" s="88"/>
      <c r="BN99" s="89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</row>
    <row r="100" spans="1:101" x14ac:dyDescent="0.25">
      <c r="A100" s="143" t="str">
        <f t="shared" si="164"/>
        <v/>
      </c>
      <c r="B100" s="79"/>
      <c r="C100" s="79"/>
      <c r="D100" s="80"/>
      <c r="E100" s="86"/>
      <c r="F100" s="88"/>
      <c r="G100" s="88"/>
      <c r="H100" s="89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9"/>
      <c r="BI100" s="88"/>
      <c r="BJ100" s="88"/>
      <c r="BK100" s="88"/>
      <c r="BL100" s="88"/>
      <c r="BM100" s="88"/>
      <c r="BN100" s="89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</row>
    <row r="101" spans="1:101" x14ac:dyDescent="0.25">
      <c r="A101" s="143" t="str">
        <f t="shared" si="164"/>
        <v/>
      </c>
      <c r="B101" s="79"/>
      <c r="C101" s="79"/>
      <c r="D101" s="80"/>
      <c r="E101" s="86"/>
      <c r="F101" s="88"/>
      <c r="G101" s="88"/>
      <c r="H101" s="89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9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9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9"/>
      <c r="BI101" s="88"/>
      <c r="BJ101" s="88"/>
      <c r="BK101" s="88"/>
      <c r="BL101" s="88"/>
      <c r="BM101" s="88"/>
      <c r="BN101" s="89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</row>
    <row r="102" spans="1:101" x14ac:dyDescent="0.25">
      <c r="A102" s="143" t="str">
        <f t="shared" si="164"/>
        <v/>
      </c>
      <c r="B102" s="79"/>
      <c r="C102" s="79"/>
      <c r="D102" s="80"/>
      <c r="E102" s="86"/>
      <c r="F102" s="88"/>
      <c r="G102" s="88"/>
      <c r="H102" s="89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9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9"/>
      <c r="BI102" s="88"/>
      <c r="BJ102" s="88"/>
      <c r="BK102" s="88"/>
      <c r="BL102" s="88"/>
      <c r="BM102" s="88"/>
      <c r="BN102" s="89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</row>
    <row r="103" spans="1:101" x14ac:dyDescent="0.25">
      <c r="A103" s="143" t="str">
        <f t="shared" si="164"/>
        <v/>
      </c>
      <c r="B103" s="79"/>
      <c r="C103" s="79"/>
      <c r="D103" s="80"/>
      <c r="E103" s="86"/>
      <c r="F103" s="88"/>
      <c r="G103" s="88"/>
      <c r="H103" s="89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9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9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9"/>
      <c r="BI103" s="88"/>
      <c r="BJ103" s="88"/>
      <c r="BK103" s="88"/>
      <c r="BL103" s="88"/>
      <c r="BM103" s="88"/>
      <c r="BN103" s="89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</row>
    <row r="104" spans="1:101" x14ac:dyDescent="0.25">
      <c r="A104" s="143" t="str">
        <f t="shared" si="164"/>
        <v/>
      </c>
      <c r="B104" s="79"/>
      <c r="C104" s="79"/>
      <c r="D104" s="80"/>
      <c r="E104" s="86"/>
      <c r="F104" s="88"/>
      <c r="G104" s="88"/>
      <c r="H104" s="89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9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9"/>
      <c r="BI104" s="88"/>
      <c r="BJ104" s="88"/>
      <c r="BK104" s="88"/>
      <c r="BL104" s="88"/>
      <c r="BM104" s="88"/>
      <c r="BN104" s="89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</row>
    <row r="105" spans="1:101" x14ac:dyDescent="0.25">
      <c r="A105" s="143" t="str">
        <f t="shared" si="164"/>
        <v/>
      </c>
      <c r="B105" s="79"/>
      <c r="C105" s="79"/>
      <c r="D105" s="80"/>
      <c r="E105" s="86"/>
      <c r="F105" s="88"/>
      <c r="G105" s="88"/>
      <c r="H105" s="89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9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9"/>
      <c r="BI105" s="88"/>
      <c r="BJ105" s="88"/>
      <c r="BK105" s="88"/>
      <c r="BL105" s="88"/>
      <c r="BM105" s="88"/>
      <c r="BN105" s="89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</row>
    <row r="106" spans="1:101" x14ac:dyDescent="0.25">
      <c r="A106" s="143" t="str">
        <f t="shared" si="164"/>
        <v/>
      </c>
      <c r="B106" s="79"/>
      <c r="C106" s="79"/>
      <c r="D106" s="80"/>
      <c r="E106" s="86"/>
      <c r="F106" s="88"/>
      <c r="G106" s="88"/>
      <c r="H106" s="89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9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9"/>
      <c r="BI106" s="88"/>
      <c r="BJ106" s="88"/>
      <c r="BK106" s="88"/>
      <c r="BL106" s="88"/>
      <c r="BM106" s="88"/>
      <c r="BN106" s="89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</row>
    <row r="107" spans="1:101" x14ac:dyDescent="0.25">
      <c r="A107" s="143" t="str">
        <f t="shared" si="164"/>
        <v/>
      </c>
      <c r="B107" s="79"/>
      <c r="C107" s="79"/>
      <c r="D107" s="80"/>
      <c r="E107" s="86"/>
      <c r="F107" s="88"/>
      <c r="G107" s="88"/>
      <c r="H107" s="89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9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9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9"/>
      <c r="BI107" s="88"/>
      <c r="BJ107" s="88"/>
      <c r="BK107" s="88"/>
      <c r="BL107" s="88"/>
      <c r="BM107" s="88"/>
      <c r="BN107" s="89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</row>
    <row r="108" spans="1:101" x14ac:dyDescent="0.25">
      <c r="A108" s="143" t="str">
        <f t="shared" si="164"/>
        <v/>
      </c>
      <c r="B108" s="79"/>
      <c r="C108" s="79"/>
      <c r="D108" s="80"/>
      <c r="E108" s="86"/>
      <c r="F108" s="88"/>
      <c r="G108" s="88"/>
      <c r="H108" s="89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9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9"/>
      <c r="BI108" s="88"/>
      <c r="BJ108" s="88"/>
      <c r="BK108" s="88"/>
      <c r="BL108" s="88"/>
      <c r="BM108" s="88"/>
      <c r="BN108" s="89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</row>
  </sheetData>
  <mergeCells count="13">
    <mergeCell ref="CL5:CW5"/>
    <mergeCell ref="AD5:AO5"/>
    <mergeCell ref="E5:E8"/>
    <mergeCell ref="F5:Q5"/>
    <mergeCell ref="R5:AC5"/>
    <mergeCell ref="A5:A8"/>
    <mergeCell ref="AP5:BA5"/>
    <mergeCell ref="BB5:BM5"/>
    <mergeCell ref="BN5:BY5"/>
    <mergeCell ref="BZ5:CK5"/>
    <mergeCell ref="B5:B8"/>
    <mergeCell ref="C5:C8"/>
    <mergeCell ref="D5:D8"/>
  </mergeCells>
  <phoneticPr fontId="21" type="noConversion"/>
  <dataValidations disablePrompts="1" count="1">
    <dataValidation type="list" allowBlank="1" showInputMessage="1" showErrorMessage="1" sqref="E9:E108" xr:uid="{2D57562E-C2D6-4ECF-80F5-08DE8FE4EC0B}">
      <formula1>"Mois, Année"</formula1>
    </dataValidation>
  </dataValidations>
  <hyperlinks>
    <hyperlink ref="B3" r:id="rId1" xr:uid="{2F6C157F-FE1E-4BED-90E2-BCF5037316CB}"/>
  </hyperlinks>
  <pageMargins left="0.2" right="0.17013888888888901" top="0.179861111111111" bottom="0.25972222222222202" header="0.17013888888888901" footer="0.51180555555555496"/>
  <pageSetup paperSize="9" firstPageNumber="0"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B05F1-0D44-4A8D-9455-D29293B06790}">
  <sheetPr>
    <tabColor theme="9" tint="0.79998168889431442"/>
  </sheetPr>
  <dimension ref="A1:CW108"/>
  <sheetViews>
    <sheetView zoomScale="70" zoomScaleNormal="70" workbookViewId="0">
      <pane xSplit="5" ySplit="8" topLeftCell="F9" activePane="bottomRight" state="frozen"/>
      <selection activeCell="R18" sqref="R18"/>
      <selection pane="topRight" activeCell="R18" sqref="R18"/>
      <selection pane="bottomLeft" activeCell="R18" sqref="R18"/>
      <selection pane="bottomRight" activeCell="V60" sqref="V60"/>
    </sheetView>
  </sheetViews>
  <sheetFormatPr baseColWidth="10" defaultColWidth="9.1796875" defaultRowHeight="12.5" outlineLevelRow="1" outlineLevelCol="1" x14ac:dyDescent="0.25"/>
  <cols>
    <col min="1" max="1" width="0" style="4" hidden="1" customWidth="1" outlineLevel="1"/>
    <col min="2" max="2" width="20.7265625" style="78" customWidth="1" collapsed="1"/>
    <col min="3" max="3" width="9.7265625" style="78" customWidth="1"/>
    <col min="4" max="4" width="19.54296875" style="78" customWidth="1"/>
    <col min="5" max="5" width="8.54296875" style="87" customWidth="1"/>
    <col min="6" max="32" width="5.6328125" style="90" customWidth="1"/>
    <col min="33" max="40" width="5.6328125" style="91" customWidth="1"/>
    <col min="41" max="41" width="5.6328125" style="92" customWidth="1"/>
    <col min="42" max="44" width="5.6328125" style="90" customWidth="1"/>
    <col min="45" max="52" width="5.6328125" style="91" customWidth="1"/>
    <col min="53" max="53" width="5.6328125" style="92" customWidth="1"/>
    <col min="54" max="56" width="5.6328125" style="90" customWidth="1"/>
    <col min="57" max="64" width="5.6328125" style="91" customWidth="1"/>
    <col min="65" max="65" width="5.6328125" style="92" customWidth="1"/>
    <col min="66" max="68" width="5.6328125" style="90" customWidth="1"/>
    <col min="69" max="76" width="5.6328125" style="91" customWidth="1"/>
    <col min="77" max="77" width="5.6328125" style="92" customWidth="1"/>
    <col min="78" max="80" width="5.6328125" style="90" customWidth="1"/>
    <col min="81" max="88" width="5.6328125" style="91" customWidth="1"/>
    <col min="89" max="89" width="5.6328125" style="92" customWidth="1"/>
    <col min="90" max="92" width="5.6328125" style="90" customWidth="1"/>
    <col min="93" max="100" width="5.6328125" style="91" customWidth="1"/>
    <col min="101" max="101" width="5.6328125" style="92" customWidth="1"/>
    <col min="102" max="16384" width="9.1796875" style="4"/>
  </cols>
  <sheetData>
    <row r="1" spans="1:101" s="72" customFormat="1" ht="11.5" thickTop="1" thickBot="1" x14ac:dyDescent="0.25">
      <c r="B1" s="74" t="s">
        <v>35</v>
      </c>
      <c r="C1" s="75"/>
      <c r="D1" s="73" t="s">
        <v>185</v>
      </c>
      <c r="E1" s="8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1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1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1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1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1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1"/>
    </row>
    <row r="2" spans="1:101" s="2" customFormat="1" ht="11" thickTop="1" x14ac:dyDescent="0.25">
      <c r="B2" s="76"/>
      <c r="C2" s="76"/>
      <c r="D2" s="76"/>
      <c r="E2" s="84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 ht="14.5" x14ac:dyDescent="0.35">
      <c r="B3" s="164" t="s">
        <v>112</v>
      </c>
      <c r="C3" s="76"/>
      <c r="D3" s="77"/>
      <c r="E3" s="85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9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9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9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9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9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9"/>
    </row>
    <row r="4" spans="1:101" x14ac:dyDescent="0.25">
      <c r="B4" s="76"/>
      <c r="C4" s="76"/>
      <c r="D4" s="77"/>
      <c r="E4" s="85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9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9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9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9"/>
    </row>
    <row r="5" spans="1:101" s="93" customFormat="1" ht="14.5" customHeight="1" x14ac:dyDescent="0.35">
      <c r="A5" s="176" t="str">
        <f>D5</f>
        <v>Classe</v>
      </c>
      <c r="B5" s="176" t="s">
        <v>37</v>
      </c>
      <c r="C5" s="176" t="s">
        <v>36</v>
      </c>
      <c r="D5" s="176" t="s">
        <v>69</v>
      </c>
      <c r="E5" s="176" t="s">
        <v>45</v>
      </c>
      <c r="F5" s="177">
        <v>2018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>
        <v>2019</v>
      </c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>
        <v>2020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>
        <v>2021</v>
      </c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>
        <v>2022</v>
      </c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>
        <v>2023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>
        <v>2024</v>
      </c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>
        <v>2025</v>
      </c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</row>
    <row r="6" spans="1:101" s="2" customFormat="1" ht="20" hidden="1" customHeight="1" outlineLevel="1" x14ac:dyDescent="0.2">
      <c r="A6" s="176"/>
      <c r="B6" s="176"/>
      <c r="C6" s="176"/>
      <c r="D6" s="176"/>
      <c r="E6" s="176"/>
      <c r="F6" s="81" t="s">
        <v>38</v>
      </c>
      <c r="G6" s="81" t="s">
        <v>39</v>
      </c>
      <c r="H6" s="81" t="s">
        <v>2</v>
      </c>
      <c r="I6" s="81" t="s">
        <v>3</v>
      </c>
      <c r="J6" s="81" t="s">
        <v>4</v>
      </c>
      <c r="K6" s="81" t="s">
        <v>5</v>
      </c>
      <c r="L6" s="81" t="s">
        <v>40</v>
      </c>
      <c r="M6" s="81" t="s">
        <v>7</v>
      </c>
      <c r="N6" s="81" t="s">
        <v>41</v>
      </c>
      <c r="O6" s="81" t="s">
        <v>42</v>
      </c>
      <c r="P6" s="81" t="s">
        <v>43</v>
      </c>
      <c r="Q6" s="81" t="s">
        <v>44</v>
      </c>
      <c r="R6" s="81" t="s">
        <v>38</v>
      </c>
      <c r="S6" s="81" t="s">
        <v>39</v>
      </c>
      <c r="T6" s="81" t="s">
        <v>2</v>
      </c>
      <c r="U6" s="81" t="s">
        <v>3</v>
      </c>
      <c r="V6" s="81" t="s">
        <v>4</v>
      </c>
      <c r="W6" s="81" t="s">
        <v>5</v>
      </c>
      <c r="X6" s="81" t="s">
        <v>40</v>
      </c>
      <c r="Y6" s="81" t="s">
        <v>7</v>
      </c>
      <c r="Z6" s="81" t="s">
        <v>41</v>
      </c>
      <c r="AA6" s="81" t="s">
        <v>42</v>
      </c>
      <c r="AB6" s="81" t="s">
        <v>43</v>
      </c>
      <c r="AC6" s="81" t="s">
        <v>44</v>
      </c>
      <c r="AD6" s="81" t="str">
        <f>R6</f>
        <v>Janv.</v>
      </c>
      <c r="AE6" s="81" t="str">
        <f t="shared" ref="AE6:AO6" si="0">S6</f>
        <v>Fév.</v>
      </c>
      <c r="AF6" s="81" t="str">
        <f t="shared" si="0"/>
        <v>Mars</v>
      </c>
      <c r="AG6" s="81" t="str">
        <f t="shared" si="0"/>
        <v>Avril</v>
      </c>
      <c r="AH6" s="81" t="str">
        <f t="shared" si="0"/>
        <v>Mai</v>
      </c>
      <c r="AI6" s="81" t="str">
        <f t="shared" si="0"/>
        <v>Juin</v>
      </c>
      <c r="AJ6" s="81" t="str">
        <f t="shared" si="0"/>
        <v>Juil.</v>
      </c>
      <c r="AK6" s="81" t="str">
        <f t="shared" si="0"/>
        <v>Août</v>
      </c>
      <c r="AL6" s="81" t="str">
        <f t="shared" si="0"/>
        <v>Sept.</v>
      </c>
      <c r="AM6" s="81" t="str">
        <f t="shared" si="0"/>
        <v>Oct.</v>
      </c>
      <c r="AN6" s="81" t="str">
        <f t="shared" si="0"/>
        <v>Nov.</v>
      </c>
      <c r="AO6" s="81" t="str">
        <f t="shared" si="0"/>
        <v>Déc.</v>
      </c>
      <c r="AP6" s="81" t="str">
        <f>AD6</f>
        <v>Janv.</v>
      </c>
      <c r="AQ6" s="81" t="str">
        <f t="shared" ref="AQ6:BA6" si="1">AE6</f>
        <v>Fév.</v>
      </c>
      <c r="AR6" s="81" t="str">
        <f t="shared" si="1"/>
        <v>Mars</v>
      </c>
      <c r="AS6" s="81" t="str">
        <f t="shared" si="1"/>
        <v>Avril</v>
      </c>
      <c r="AT6" s="81" t="str">
        <f t="shared" si="1"/>
        <v>Mai</v>
      </c>
      <c r="AU6" s="81" t="str">
        <f t="shared" si="1"/>
        <v>Juin</v>
      </c>
      <c r="AV6" s="81" t="str">
        <f t="shared" si="1"/>
        <v>Juil.</v>
      </c>
      <c r="AW6" s="81" t="str">
        <f t="shared" si="1"/>
        <v>Août</v>
      </c>
      <c r="AX6" s="81" t="str">
        <f t="shared" si="1"/>
        <v>Sept.</v>
      </c>
      <c r="AY6" s="81" t="str">
        <f t="shared" si="1"/>
        <v>Oct.</v>
      </c>
      <c r="AZ6" s="81" t="str">
        <f t="shared" si="1"/>
        <v>Nov.</v>
      </c>
      <c r="BA6" s="81" t="str">
        <f t="shared" si="1"/>
        <v>Déc.</v>
      </c>
      <c r="BB6" s="81" t="str">
        <f>AP6</f>
        <v>Janv.</v>
      </c>
      <c r="BC6" s="81" t="str">
        <f t="shared" ref="BC6:BM6" si="2">AQ6</f>
        <v>Fév.</v>
      </c>
      <c r="BD6" s="81" t="str">
        <f t="shared" si="2"/>
        <v>Mars</v>
      </c>
      <c r="BE6" s="81" t="str">
        <f t="shared" si="2"/>
        <v>Avril</v>
      </c>
      <c r="BF6" s="81" t="str">
        <f t="shared" si="2"/>
        <v>Mai</v>
      </c>
      <c r="BG6" s="81" t="str">
        <f t="shared" si="2"/>
        <v>Juin</v>
      </c>
      <c r="BH6" s="81" t="str">
        <f t="shared" si="2"/>
        <v>Juil.</v>
      </c>
      <c r="BI6" s="81" t="str">
        <f t="shared" si="2"/>
        <v>Août</v>
      </c>
      <c r="BJ6" s="81" t="str">
        <f t="shared" si="2"/>
        <v>Sept.</v>
      </c>
      <c r="BK6" s="81" t="str">
        <f t="shared" si="2"/>
        <v>Oct.</v>
      </c>
      <c r="BL6" s="81" t="str">
        <f t="shared" si="2"/>
        <v>Nov.</v>
      </c>
      <c r="BM6" s="81" t="str">
        <f t="shared" si="2"/>
        <v>Déc.</v>
      </c>
      <c r="BN6" s="81" t="str">
        <f>BB6</f>
        <v>Janv.</v>
      </c>
      <c r="BO6" s="81" t="str">
        <f t="shared" ref="BO6:BY6" si="3">BC6</f>
        <v>Fév.</v>
      </c>
      <c r="BP6" s="81" t="str">
        <f t="shared" si="3"/>
        <v>Mars</v>
      </c>
      <c r="BQ6" s="81" t="str">
        <f t="shared" si="3"/>
        <v>Avril</v>
      </c>
      <c r="BR6" s="81" t="str">
        <f t="shared" si="3"/>
        <v>Mai</v>
      </c>
      <c r="BS6" s="81" t="str">
        <f t="shared" si="3"/>
        <v>Juin</v>
      </c>
      <c r="BT6" s="81" t="str">
        <f t="shared" si="3"/>
        <v>Juil.</v>
      </c>
      <c r="BU6" s="81" t="str">
        <f t="shared" si="3"/>
        <v>Août</v>
      </c>
      <c r="BV6" s="81" t="str">
        <f t="shared" si="3"/>
        <v>Sept.</v>
      </c>
      <c r="BW6" s="81" t="str">
        <f t="shared" si="3"/>
        <v>Oct.</v>
      </c>
      <c r="BX6" s="81" t="str">
        <f t="shared" si="3"/>
        <v>Nov.</v>
      </c>
      <c r="BY6" s="81" t="str">
        <f t="shared" si="3"/>
        <v>Déc.</v>
      </c>
      <c r="BZ6" s="81" t="str">
        <f>BN6</f>
        <v>Janv.</v>
      </c>
      <c r="CA6" s="81" t="str">
        <f t="shared" ref="CA6:CK6" si="4">BO6</f>
        <v>Fév.</v>
      </c>
      <c r="CB6" s="81" t="str">
        <f t="shared" si="4"/>
        <v>Mars</v>
      </c>
      <c r="CC6" s="81" t="str">
        <f t="shared" si="4"/>
        <v>Avril</v>
      </c>
      <c r="CD6" s="81" t="str">
        <f t="shared" si="4"/>
        <v>Mai</v>
      </c>
      <c r="CE6" s="81" t="str">
        <f t="shared" si="4"/>
        <v>Juin</v>
      </c>
      <c r="CF6" s="81" t="str">
        <f t="shared" si="4"/>
        <v>Juil.</v>
      </c>
      <c r="CG6" s="81" t="str">
        <f t="shared" si="4"/>
        <v>Août</v>
      </c>
      <c r="CH6" s="81" t="str">
        <f t="shared" si="4"/>
        <v>Sept.</v>
      </c>
      <c r="CI6" s="81" t="str">
        <f t="shared" si="4"/>
        <v>Oct.</v>
      </c>
      <c r="CJ6" s="81" t="str">
        <f t="shared" si="4"/>
        <v>Nov.</v>
      </c>
      <c r="CK6" s="81" t="str">
        <f t="shared" si="4"/>
        <v>Déc.</v>
      </c>
      <c r="CL6" s="81" t="str">
        <f>BZ6</f>
        <v>Janv.</v>
      </c>
      <c r="CM6" s="81" t="str">
        <f t="shared" ref="CM6:CW6" si="5">CA6</f>
        <v>Fév.</v>
      </c>
      <c r="CN6" s="81" t="str">
        <f t="shared" si="5"/>
        <v>Mars</v>
      </c>
      <c r="CO6" s="81" t="str">
        <f t="shared" si="5"/>
        <v>Avril</v>
      </c>
      <c r="CP6" s="81" t="str">
        <f t="shared" si="5"/>
        <v>Mai</v>
      </c>
      <c r="CQ6" s="81" t="str">
        <f t="shared" si="5"/>
        <v>Juin</v>
      </c>
      <c r="CR6" s="81" t="str">
        <f t="shared" si="5"/>
        <v>Juil.</v>
      </c>
      <c r="CS6" s="81" t="str">
        <f t="shared" si="5"/>
        <v>Août</v>
      </c>
      <c r="CT6" s="81" t="str">
        <f t="shared" si="5"/>
        <v>Sept.</v>
      </c>
      <c r="CU6" s="81" t="str">
        <f t="shared" si="5"/>
        <v>Oct.</v>
      </c>
      <c r="CV6" s="81" t="str">
        <f t="shared" si="5"/>
        <v>Nov.</v>
      </c>
      <c r="CW6" s="81" t="str">
        <f t="shared" si="5"/>
        <v>Déc.</v>
      </c>
    </row>
    <row r="7" spans="1:101" s="3" customFormat="1" ht="20" hidden="1" customHeight="1" outlineLevel="1" x14ac:dyDescent="0.2">
      <c r="A7" s="176"/>
      <c r="B7" s="176"/>
      <c r="C7" s="176"/>
      <c r="D7" s="176"/>
      <c r="E7" s="176"/>
      <c r="F7" s="82">
        <f>F5</f>
        <v>2018</v>
      </c>
      <c r="G7" s="82">
        <f>F7</f>
        <v>2018</v>
      </c>
      <c r="H7" s="82">
        <f t="shared" ref="H7:Q7" si="6">G7</f>
        <v>2018</v>
      </c>
      <c r="I7" s="82">
        <f t="shared" si="6"/>
        <v>2018</v>
      </c>
      <c r="J7" s="82">
        <f t="shared" si="6"/>
        <v>2018</v>
      </c>
      <c r="K7" s="82">
        <f t="shared" si="6"/>
        <v>2018</v>
      </c>
      <c r="L7" s="82">
        <f t="shared" si="6"/>
        <v>2018</v>
      </c>
      <c r="M7" s="82">
        <f t="shared" si="6"/>
        <v>2018</v>
      </c>
      <c r="N7" s="82">
        <f t="shared" si="6"/>
        <v>2018</v>
      </c>
      <c r="O7" s="82">
        <f t="shared" si="6"/>
        <v>2018</v>
      </c>
      <c r="P7" s="82">
        <f t="shared" si="6"/>
        <v>2018</v>
      </c>
      <c r="Q7" s="82">
        <f t="shared" si="6"/>
        <v>2018</v>
      </c>
      <c r="R7" s="82">
        <f>R5</f>
        <v>2019</v>
      </c>
      <c r="S7" s="82">
        <f>R7</f>
        <v>2019</v>
      </c>
      <c r="T7" s="82">
        <f t="shared" ref="T7:AC7" si="7">S7</f>
        <v>2019</v>
      </c>
      <c r="U7" s="82">
        <f t="shared" si="7"/>
        <v>2019</v>
      </c>
      <c r="V7" s="82">
        <f t="shared" si="7"/>
        <v>2019</v>
      </c>
      <c r="W7" s="82">
        <f t="shared" si="7"/>
        <v>2019</v>
      </c>
      <c r="X7" s="82">
        <f t="shared" si="7"/>
        <v>2019</v>
      </c>
      <c r="Y7" s="82">
        <f t="shared" si="7"/>
        <v>2019</v>
      </c>
      <c r="Z7" s="82">
        <f t="shared" si="7"/>
        <v>2019</v>
      </c>
      <c r="AA7" s="82">
        <f t="shared" si="7"/>
        <v>2019</v>
      </c>
      <c r="AB7" s="82">
        <f t="shared" si="7"/>
        <v>2019</v>
      </c>
      <c r="AC7" s="82">
        <f t="shared" si="7"/>
        <v>2019</v>
      </c>
      <c r="AD7" s="82">
        <f>AD5</f>
        <v>2020</v>
      </c>
      <c r="AE7" s="82">
        <f>AD7</f>
        <v>2020</v>
      </c>
      <c r="AF7" s="82">
        <f t="shared" ref="AF7:AO7" si="8">AE7</f>
        <v>2020</v>
      </c>
      <c r="AG7" s="82">
        <f t="shared" si="8"/>
        <v>2020</v>
      </c>
      <c r="AH7" s="82">
        <f t="shared" si="8"/>
        <v>2020</v>
      </c>
      <c r="AI7" s="82">
        <f t="shared" si="8"/>
        <v>2020</v>
      </c>
      <c r="AJ7" s="82">
        <f t="shared" si="8"/>
        <v>2020</v>
      </c>
      <c r="AK7" s="82">
        <f t="shared" si="8"/>
        <v>2020</v>
      </c>
      <c r="AL7" s="82">
        <f t="shared" si="8"/>
        <v>2020</v>
      </c>
      <c r="AM7" s="82">
        <f t="shared" si="8"/>
        <v>2020</v>
      </c>
      <c r="AN7" s="82">
        <f t="shared" si="8"/>
        <v>2020</v>
      </c>
      <c r="AO7" s="82">
        <f t="shared" si="8"/>
        <v>2020</v>
      </c>
      <c r="AP7" s="82">
        <f>AP5</f>
        <v>2021</v>
      </c>
      <c r="AQ7" s="82">
        <f>AP7</f>
        <v>2021</v>
      </c>
      <c r="AR7" s="82">
        <f t="shared" ref="AR7:BA7" si="9">AQ7</f>
        <v>2021</v>
      </c>
      <c r="AS7" s="82">
        <f t="shared" si="9"/>
        <v>2021</v>
      </c>
      <c r="AT7" s="82">
        <f t="shared" si="9"/>
        <v>2021</v>
      </c>
      <c r="AU7" s="82">
        <f t="shared" si="9"/>
        <v>2021</v>
      </c>
      <c r="AV7" s="82">
        <f t="shared" si="9"/>
        <v>2021</v>
      </c>
      <c r="AW7" s="82">
        <f t="shared" si="9"/>
        <v>2021</v>
      </c>
      <c r="AX7" s="82">
        <f t="shared" si="9"/>
        <v>2021</v>
      </c>
      <c r="AY7" s="82">
        <f t="shared" si="9"/>
        <v>2021</v>
      </c>
      <c r="AZ7" s="82">
        <f t="shared" si="9"/>
        <v>2021</v>
      </c>
      <c r="BA7" s="82">
        <f t="shared" si="9"/>
        <v>2021</v>
      </c>
      <c r="BB7" s="82">
        <f>BB5</f>
        <v>2022</v>
      </c>
      <c r="BC7" s="82">
        <f>BB7</f>
        <v>2022</v>
      </c>
      <c r="BD7" s="82">
        <f t="shared" ref="BD7:BM7" si="10">BC7</f>
        <v>2022</v>
      </c>
      <c r="BE7" s="82">
        <f t="shared" si="10"/>
        <v>2022</v>
      </c>
      <c r="BF7" s="82">
        <f t="shared" si="10"/>
        <v>2022</v>
      </c>
      <c r="BG7" s="82">
        <f t="shared" si="10"/>
        <v>2022</v>
      </c>
      <c r="BH7" s="82">
        <f t="shared" si="10"/>
        <v>2022</v>
      </c>
      <c r="BI7" s="82">
        <f t="shared" si="10"/>
        <v>2022</v>
      </c>
      <c r="BJ7" s="82">
        <f t="shared" si="10"/>
        <v>2022</v>
      </c>
      <c r="BK7" s="82">
        <f t="shared" si="10"/>
        <v>2022</v>
      </c>
      <c r="BL7" s="82">
        <f t="shared" si="10"/>
        <v>2022</v>
      </c>
      <c r="BM7" s="82">
        <f t="shared" si="10"/>
        <v>2022</v>
      </c>
      <c r="BN7" s="82">
        <f>BN5</f>
        <v>2023</v>
      </c>
      <c r="BO7" s="82">
        <f>BN7</f>
        <v>2023</v>
      </c>
      <c r="BP7" s="82">
        <f t="shared" ref="BP7:BY7" si="11">BO7</f>
        <v>2023</v>
      </c>
      <c r="BQ7" s="82">
        <f t="shared" si="11"/>
        <v>2023</v>
      </c>
      <c r="BR7" s="82">
        <f t="shared" si="11"/>
        <v>2023</v>
      </c>
      <c r="BS7" s="82">
        <f t="shared" si="11"/>
        <v>2023</v>
      </c>
      <c r="BT7" s="82">
        <f t="shared" si="11"/>
        <v>2023</v>
      </c>
      <c r="BU7" s="82">
        <f t="shared" si="11"/>
        <v>2023</v>
      </c>
      <c r="BV7" s="82">
        <f t="shared" si="11"/>
        <v>2023</v>
      </c>
      <c r="BW7" s="82">
        <f t="shared" si="11"/>
        <v>2023</v>
      </c>
      <c r="BX7" s="82">
        <f t="shared" si="11"/>
        <v>2023</v>
      </c>
      <c r="BY7" s="82">
        <f t="shared" si="11"/>
        <v>2023</v>
      </c>
      <c r="BZ7" s="82">
        <f>BZ5</f>
        <v>2024</v>
      </c>
      <c r="CA7" s="82">
        <f>BZ7</f>
        <v>2024</v>
      </c>
      <c r="CB7" s="82">
        <f t="shared" ref="CB7:CK7" si="12">CA7</f>
        <v>2024</v>
      </c>
      <c r="CC7" s="82">
        <f t="shared" si="12"/>
        <v>2024</v>
      </c>
      <c r="CD7" s="82">
        <f t="shared" si="12"/>
        <v>2024</v>
      </c>
      <c r="CE7" s="82">
        <f t="shared" si="12"/>
        <v>2024</v>
      </c>
      <c r="CF7" s="82">
        <f t="shared" si="12"/>
        <v>2024</v>
      </c>
      <c r="CG7" s="82">
        <f t="shared" si="12"/>
        <v>2024</v>
      </c>
      <c r="CH7" s="82">
        <f t="shared" si="12"/>
        <v>2024</v>
      </c>
      <c r="CI7" s="82">
        <f t="shared" si="12"/>
        <v>2024</v>
      </c>
      <c r="CJ7" s="82">
        <f t="shared" si="12"/>
        <v>2024</v>
      </c>
      <c r="CK7" s="82">
        <f t="shared" si="12"/>
        <v>2024</v>
      </c>
      <c r="CL7" s="82">
        <f>CL5</f>
        <v>2025</v>
      </c>
      <c r="CM7" s="82">
        <f>CL7</f>
        <v>2025</v>
      </c>
      <c r="CN7" s="82">
        <f t="shared" ref="CN7:CW7" si="13">CM7</f>
        <v>2025</v>
      </c>
      <c r="CO7" s="82">
        <f t="shared" si="13"/>
        <v>2025</v>
      </c>
      <c r="CP7" s="82">
        <f t="shared" si="13"/>
        <v>2025</v>
      </c>
      <c r="CQ7" s="82">
        <f t="shared" si="13"/>
        <v>2025</v>
      </c>
      <c r="CR7" s="82">
        <f t="shared" si="13"/>
        <v>2025</v>
      </c>
      <c r="CS7" s="82">
        <f t="shared" si="13"/>
        <v>2025</v>
      </c>
      <c r="CT7" s="82">
        <f t="shared" si="13"/>
        <v>2025</v>
      </c>
      <c r="CU7" s="82">
        <f t="shared" si="13"/>
        <v>2025</v>
      </c>
      <c r="CV7" s="82">
        <f t="shared" si="13"/>
        <v>2025</v>
      </c>
      <c r="CW7" s="82">
        <f t="shared" si="13"/>
        <v>2025</v>
      </c>
    </row>
    <row r="8" spans="1:101" s="3" customFormat="1" ht="34" customHeight="1" collapsed="1" x14ac:dyDescent="0.2">
      <c r="A8" s="176"/>
      <c r="B8" s="176"/>
      <c r="C8" s="176"/>
      <c r="D8" s="176"/>
      <c r="E8" s="176"/>
      <c r="F8" s="83" t="str">
        <f t="shared" ref="F8:Q8" si="14">F6&amp;" "&amp;F7</f>
        <v>Janv. 2018</v>
      </c>
      <c r="G8" s="83" t="str">
        <f t="shared" si="14"/>
        <v>Fév. 2018</v>
      </c>
      <c r="H8" s="83" t="str">
        <f t="shared" si="14"/>
        <v>Mars 2018</v>
      </c>
      <c r="I8" s="83" t="str">
        <f t="shared" si="14"/>
        <v>Avril 2018</v>
      </c>
      <c r="J8" s="83" t="str">
        <f t="shared" si="14"/>
        <v>Mai 2018</v>
      </c>
      <c r="K8" s="83" t="str">
        <f t="shared" si="14"/>
        <v>Juin 2018</v>
      </c>
      <c r="L8" s="83" t="str">
        <f t="shared" si="14"/>
        <v>Juil. 2018</v>
      </c>
      <c r="M8" s="83" t="str">
        <f t="shared" si="14"/>
        <v>Août 2018</v>
      </c>
      <c r="N8" s="83" t="str">
        <f t="shared" si="14"/>
        <v>Sept. 2018</v>
      </c>
      <c r="O8" s="83" t="str">
        <f t="shared" si="14"/>
        <v>Oct. 2018</v>
      </c>
      <c r="P8" s="83" t="str">
        <f t="shared" si="14"/>
        <v>Nov. 2018</v>
      </c>
      <c r="Q8" s="83" t="str">
        <f t="shared" si="14"/>
        <v>Déc. 2018</v>
      </c>
      <c r="R8" s="83" t="str">
        <f t="shared" ref="R8:CC8" si="15">R6&amp;" "&amp;R7</f>
        <v>Janv. 2019</v>
      </c>
      <c r="S8" s="83" t="str">
        <f t="shared" si="15"/>
        <v>Fév. 2019</v>
      </c>
      <c r="T8" s="83" t="str">
        <f t="shared" si="15"/>
        <v>Mars 2019</v>
      </c>
      <c r="U8" s="83" t="str">
        <f t="shared" si="15"/>
        <v>Avril 2019</v>
      </c>
      <c r="V8" s="83" t="str">
        <f t="shared" si="15"/>
        <v>Mai 2019</v>
      </c>
      <c r="W8" s="83" t="str">
        <f t="shared" si="15"/>
        <v>Juin 2019</v>
      </c>
      <c r="X8" s="83" t="str">
        <f t="shared" si="15"/>
        <v>Juil. 2019</v>
      </c>
      <c r="Y8" s="83" t="str">
        <f t="shared" si="15"/>
        <v>Août 2019</v>
      </c>
      <c r="Z8" s="83" t="str">
        <f t="shared" si="15"/>
        <v>Sept. 2019</v>
      </c>
      <c r="AA8" s="83" t="str">
        <f t="shared" si="15"/>
        <v>Oct. 2019</v>
      </c>
      <c r="AB8" s="83" t="str">
        <f t="shared" si="15"/>
        <v>Nov. 2019</v>
      </c>
      <c r="AC8" s="83" t="str">
        <f t="shared" si="15"/>
        <v>Déc. 2019</v>
      </c>
      <c r="AD8" s="83" t="str">
        <f t="shared" si="15"/>
        <v>Janv. 2020</v>
      </c>
      <c r="AE8" s="83" t="str">
        <f t="shared" si="15"/>
        <v>Fév. 2020</v>
      </c>
      <c r="AF8" s="83" t="str">
        <f t="shared" si="15"/>
        <v>Mars 2020</v>
      </c>
      <c r="AG8" s="83" t="str">
        <f t="shared" si="15"/>
        <v>Avril 2020</v>
      </c>
      <c r="AH8" s="83" t="str">
        <f t="shared" si="15"/>
        <v>Mai 2020</v>
      </c>
      <c r="AI8" s="83" t="str">
        <f t="shared" si="15"/>
        <v>Juin 2020</v>
      </c>
      <c r="AJ8" s="83" t="str">
        <f t="shared" si="15"/>
        <v>Juil. 2020</v>
      </c>
      <c r="AK8" s="83" t="str">
        <f t="shared" si="15"/>
        <v>Août 2020</v>
      </c>
      <c r="AL8" s="83" t="str">
        <f t="shared" si="15"/>
        <v>Sept. 2020</v>
      </c>
      <c r="AM8" s="83" t="str">
        <f t="shared" si="15"/>
        <v>Oct. 2020</v>
      </c>
      <c r="AN8" s="83" t="str">
        <f t="shared" si="15"/>
        <v>Nov. 2020</v>
      </c>
      <c r="AO8" s="83" t="str">
        <f t="shared" si="15"/>
        <v>Déc. 2020</v>
      </c>
      <c r="AP8" s="83" t="str">
        <f t="shared" si="15"/>
        <v>Janv. 2021</v>
      </c>
      <c r="AQ8" s="83" t="str">
        <f t="shared" si="15"/>
        <v>Fév. 2021</v>
      </c>
      <c r="AR8" s="83" t="str">
        <f t="shared" si="15"/>
        <v>Mars 2021</v>
      </c>
      <c r="AS8" s="83" t="str">
        <f t="shared" si="15"/>
        <v>Avril 2021</v>
      </c>
      <c r="AT8" s="83" t="str">
        <f t="shared" si="15"/>
        <v>Mai 2021</v>
      </c>
      <c r="AU8" s="83" t="str">
        <f t="shared" si="15"/>
        <v>Juin 2021</v>
      </c>
      <c r="AV8" s="83" t="str">
        <f t="shared" si="15"/>
        <v>Juil. 2021</v>
      </c>
      <c r="AW8" s="83" t="str">
        <f t="shared" si="15"/>
        <v>Août 2021</v>
      </c>
      <c r="AX8" s="83" t="str">
        <f t="shared" si="15"/>
        <v>Sept. 2021</v>
      </c>
      <c r="AY8" s="83" t="str">
        <f t="shared" si="15"/>
        <v>Oct. 2021</v>
      </c>
      <c r="AZ8" s="83" t="str">
        <f t="shared" si="15"/>
        <v>Nov. 2021</v>
      </c>
      <c r="BA8" s="83" t="str">
        <f t="shared" si="15"/>
        <v>Déc. 2021</v>
      </c>
      <c r="BB8" s="83" t="str">
        <f t="shared" si="15"/>
        <v>Janv. 2022</v>
      </c>
      <c r="BC8" s="83" t="str">
        <f t="shared" si="15"/>
        <v>Fév. 2022</v>
      </c>
      <c r="BD8" s="83" t="str">
        <f t="shared" si="15"/>
        <v>Mars 2022</v>
      </c>
      <c r="BE8" s="83" t="str">
        <f t="shared" si="15"/>
        <v>Avril 2022</v>
      </c>
      <c r="BF8" s="83" t="str">
        <f t="shared" si="15"/>
        <v>Mai 2022</v>
      </c>
      <c r="BG8" s="83" t="str">
        <f t="shared" si="15"/>
        <v>Juin 2022</v>
      </c>
      <c r="BH8" s="83" t="str">
        <f t="shared" si="15"/>
        <v>Juil. 2022</v>
      </c>
      <c r="BI8" s="83" t="str">
        <f t="shared" si="15"/>
        <v>Août 2022</v>
      </c>
      <c r="BJ8" s="83" t="str">
        <f t="shared" si="15"/>
        <v>Sept. 2022</v>
      </c>
      <c r="BK8" s="83" t="str">
        <f t="shared" si="15"/>
        <v>Oct. 2022</v>
      </c>
      <c r="BL8" s="83" t="str">
        <f t="shared" si="15"/>
        <v>Nov. 2022</v>
      </c>
      <c r="BM8" s="83" t="str">
        <f t="shared" si="15"/>
        <v>Déc. 2022</v>
      </c>
      <c r="BN8" s="83" t="str">
        <f t="shared" si="15"/>
        <v>Janv. 2023</v>
      </c>
      <c r="BO8" s="83" t="str">
        <f t="shared" si="15"/>
        <v>Fév. 2023</v>
      </c>
      <c r="BP8" s="83" t="str">
        <f t="shared" si="15"/>
        <v>Mars 2023</v>
      </c>
      <c r="BQ8" s="83" t="str">
        <f t="shared" si="15"/>
        <v>Avril 2023</v>
      </c>
      <c r="BR8" s="83" t="str">
        <f t="shared" si="15"/>
        <v>Mai 2023</v>
      </c>
      <c r="BS8" s="83" t="str">
        <f t="shared" si="15"/>
        <v>Juin 2023</v>
      </c>
      <c r="BT8" s="83" t="str">
        <f t="shared" si="15"/>
        <v>Juil. 2023</v>
      </c>
      <c r="BU8" s="83" t="str">
        <f t="shared" si="15"/>
        <v>Août 2023</v>
      </c>
      <c r="BV8" s="83" t="str">
        <f t="shared" si="15"/>
        <v>Sept. 2023</v>
      </c>
      <c r="BW8" s="83" t="str">
        <f t="shared" si="15"/>
        <v>Oct. 2023</v>
      </c>
      <c r="BX8" s="83" t="str">
        <f t="shared" si="15"/>
        <v>Nov. 2023</v>
      </c>
      <c r="BY8" s="83" t="str">
        <f t="shared" si="15"/>
        <v>Déc. 2023</v>
      </c>
      <c r="BZ8" s="83" t="str">
        <f t="shared" si="15"/>
        <v>Janv. 2024</v>
      </c>
      <c r="CA8" s="83" t="str">
        <f t="shared" si="15"/>
        <v>Fév. 2024</v>
      </c>
      <c r="CB8" s="83" t="str">
        <f t="shared" si="15"/>
        <v>Mars 2024</v>
      </c>
      <c r="CC8" s="83" t="str">
        <f t="shared" si="15"/>
        <v>Avril 2024</v>
      </c>
      <c r="CD8" s="83" t="str">
        <f t="shared" ref="CD8:CW8" si="16">CD6&amp;" "&amp;CD7</f>
        <v>Mai 2024</v>
      </c>
      <c r="CE8" s="83" t="str">
        <f t="shared" si="16"/>
        <v>Juin 2024</v>
      </c>
      <c r="CF8" s="83" t="str">
        <f t="shared" si="16"/>
        <v>Juil. 2024</v>
      </c>
      <c r="CG8" s="83" t="str">
        <f t="shared" si="16"/>
        <v>Août 2024</v>
      </c>
      <c r="CH8" s="83" t="str">
        <f t="shared" si="16"/>
        <v>Sept. 2024</v>
      </c>
      <c r="CI8" s="83" t="str">
        <f t="shared" si="16"/>
        <v>Oct. 2024</v>
      </c>
      <c r="CJ8" s="83" t="str">
        <f t="shared" si="16"/>
        <v>Nov. 2024</v>
      </c>
      <c r="CK8" s="83" t="str">
        <f t="shared" si="16"/>
        <v>Déc. 2024</v>
      </c>
      <c r="CL8" s="83" t="str">
        <f t="shared" si="16"/>
        <v>Janv. 2025</v>
      </c>
      <c r="CM8" s="83" t="str">
        <f t="shared" si="16"/>
        <v>Fév. 2025</v>
      </c>
      <c r="CN8" s="83" t="str">
        <f t="shared" si="16"/>
        <v>Mars 2025</v>
      </c>
      <c r="CO8" s="83" t="str">
        <f t="shared" si="16"/>
        <v>Avril 2025</v>
      </c>
      <c r="CP8" s="83" t="str">
        <f t="shared" si="16"/>
        <v>Mai 2025</v>
      </c>
      <c r="CQ8" s="83" t="str">
        <f t="shared" si="16"/>
        <v>Juin 2025</v>
      </c>
      <c r="CR8" s="83" t="str">
        <f t="shared" si="16"/>
        <v>Juil. 2025</v>
      </c>
      <c r="CS8" s="83" t="str">
        <f t="shared" si="16"/>
        <v>Août 2025</v>
      </c>
      <c r="CT8" s="83" t="str">
        <f t="shared" si="16"/>
        <v>Sept. 2025</v>
      </c>
      <c r="CU8" s="83" t="str">
        <f t="shared" si="16"/>
        <v>Oct. 2025</v>
      </c>
      <c r="CV8" s="83" t="str">
        <f t="shared" si="16"/>
        <v>Nov. 2025</v>
      </c>
      <c r="CW8" s="83" t="str">
        <f t="shared" si="16"/>
        <v>Déc. 2025</v>
      </c>
    </row>
    <row r="9" spans="1:101" s="3" customFormat="1" ht="10.5" x14ac:dyDescent="0.25">
      <c r="A9" s="144" t="str">
        <f>IF(D9="","",D9)</f>
        <v>115</v>
      </c>
      <c r="B9" s="79" t="s">
        <v>155</v>
      </c>
      <c r="C9" s="79" t="s">
        <v>212</v>
      </c>
      <c r="D9" s="80" t="s">
        <v>186</v>
      </c>
      <c r="E9" s="86" t="s">
        <v>46</v>
      </c>
      <c r="F9" s="88">
        <v>1501.68</v>
      </c>
      <c r="G9" s="88">
        <f>F9</f>
        <v>1501.68</v>
      </c>
      <c r="H9" s="88">
        <f t="shared" ref="H9:Q9" si="17">G9</f>
        <v>1501.68</v>
      </c>
      <c r="I9" s="88">
        <f t="shared" si="17"/>
        <v>1501.68</v>
      </c>
      <c r="J9" s="88">
        <f t="shared" si="17"/>
        <v>1501.68</v>
      </c>
      <c r="K9" s="88">
        <f t="shared" si="17"/>
        <v>1501.68</v>
      </c>
      <c r="L9" s="88">
        <f t="shared" si="17"/>
        <v>1501.68</v>
      </c>
      <c r="M9" s="88">
        <f t="shared" si="17"/>
        <v>1501.68</v>
      </c>
      <c r="N9" s="88">
        <f t="shared" si="17"/>
        <v>1501.68</v>
      </c>
      <c r="O9" s="88">
        <f t="shared" si="17"/>
        <v>1501.68</v>
      </c>
      <c r="P9" s="88">
        <f t="shared" si="17"/>
        <v>1501.68</v>
      </c>
      <c r="Q9" s="88">
        <f t="shared" si="17"/>
        <v>1501.68</v>
      </c>
      <c r="R9" s="148">
        <v>1524</v>
      </c>
      <c r="S9" s="88">
        <f t="shared" ref="S9:AC9" si="18">R9</f>
        <v>1524</v>
      </c>
      <c r="T9" s="88">
        <f t="shared" si="18"/>
        <v>1524</v>
      </c>
      <c r="U9" s="88">
        <f t="shared" si="18"/>
        <v>1524</v>
      </c>
      <c r="V9" s="88">
        <f t="shared" si="18"/>
        <v>1524</v>
      </c>
      <c r="W9" s="88">
        <f t="shared" si="18"/>
        <v>1524</v>
      </c>
      <c r="X9" s="88">
        <f t="shared" si="18"/>
        <v>1524</v>
      </c>
      <c r="Y9" s="88">
        <f t="shared" si="18"/>
        <v>1524</v>
      </c>
      <c r="Z9" s="88">
        <f t="shared" si="18"/>
        <v>1524</v>
      </c>
      <c r="AA9" s="88">
        <f t="shared" si="18"/>
        <v>1524</v>
      </c>
      <c r="AB9" s="88">
        <f t="shared" si="18"/>
        <v>1524</v>
      </c>
      <c r="AC9" s="88">
        <f t="shared" si="18"/>
        <v>1524</v>
      </c>
      <c r="AD9" s="148">
        <v>1542.5</v>
      </c>
      <c r="AE9" s="88">
        <f t="shared" ref="AE9:AY9" si="19">AD9</f>
        <v>1542.5</v>
      </c>
      <c r="AF9" s="88">
        <f t="shared" si="19"/>
        <v>1542.5</v>
      </c>
      <c r="AG9" s="88">
        <f t="shared" si="19"/>
        <v>1542.5</v>
      </c>
      <c r="AH9" s="88">
        <f t="shared" si="19"/>
        <v>1542.5</v>
      </c>
      <c r="AI9" s="88">
        <f t="shared" si="19"/>
        <v>1542.5</v>
      </c>
      <c r="AJ9" s="88">
        <f t="shared" si="19"/>
        <v>1542.5</v>
      </c>
      <c r="AK9" s="88">
        <f t="shared" si="19"/>
        <v>1542.5</v>
      </c>
      <c r="AL9" s="88">
        <f t="shared" si="19"/>
        <v>1542.5</v>
      </c>
      <c r="AM9" s="88">
        <f t="shared" si="19"/>
        <v>1542.5</v>
      </c>
      <c r="AN9" s="88">
        <f t="shared" si="19"/>
        <v>1542.5</v>
      </c>
      <c r="AO9" s="88">
        <f t="shared" si="19"/>
        <v>1542.5</v>
      </c>
      <c r="AP9" s="88">
        <f t="shared" si="19"/>
        <v>1542.5</v>
      </c>
      <c r="AQ9" s="88">
        <f t="shared" si="19"/>
        <v>1542.5</v>
      </c>
      <c r="AR9" s="88">
        <f t="shared" si="19"/>
        <v>1542.5</v>
      </c>
      <c r="AS9" s="88">
        <f t="shared" si="19"/>
        <v>1542.5</v>
      </c>
      <c r="AT9" s="88">
        <f t="shared" si="19"/>
        <v>1542.5</v>
      </c>
      <c r="AU9" s="88">
        <f t="shared" si="19"/>
        <v>1542.5</v>
      </c>
      <c r="AV9" s="88">
        <f t="shared" si="19"/>
        <v>1542.5</v>
      </c>
      <c r="AW9" s="88">
        <f t="shared" si="19"/>
        <v>1542.5</v>
      </c>
      <c r="AX9" s="88">
        <f t="shared" si="19"/>
        <v>1542.5</v>
      </c>
      <c r="AY9" s="88">
        <f t="shared" si="19"/>
        <v>1542.5</v>
      </c>
      <c r="AZ9" s="148">
        <v>1590</v>
      </c>
      <c r="BA9" s="88">
        <f t="shared" ref="BA9" si="20">AZ9</f>
        <v>1590</v>
      </c>
      <c r="BB9" s="148">
        <v>1611</v>
      </c>
      <c r="BC9" s="88">
        <f t="shared" ref="BC9:BJ9" si="21">BB9</f>
        <v>1611</v>
      </c>
      <c r="BD9" s="88">
        <f t="shared" si="21"/>
        <v>1611</v>
      </c>
      <c r="BE9" s="88">
        <f t="shared" si="21"/>
        <v>1611</v>
      </c>
      <c r="BF9" s="88">
        <f t="shared" si="21"/>
        <v>1611</v>
      </c>
      <c r="BG9" s="88">
        <f t="shared" si="21"/>
        <v>1611</v>
      </c>
      <c r="BH9" s="88">
        <f t="shared" si="21"/>
        <v>1611</v>
      </c>
      <c r="BI9" s="88">
        <f t="shared" si="21"/>
        <v>1611</v>
      </c>
      <c r="BJ9" s="88">
        <f t="shared" si="21"/>
        <v>1611</v>
      </c>
      <c r="BK9" s="148">
        <v>1704</v>
      </c>
      <c r="BL9" s="88">
        <f t="shared" ref="BL9:BS9" si="22">BK9</f>
        <v>1704</v>
      </c>
      <c r="BM9" s="88">
        <f t="shared" si="22"/>
        <v>1704</v>
      </c>
      <c r="BN9" s="88">
        <f t="shared" si="22"/>
        <v>1704</v>
      </c>
      <c r="BO9" s="88">
        <f t="shared" si="22"/>
        <v>1704</v>
      </c>
      <c r="BP9" s="88">
        <f t="shared" si="22"/>
        <v>1704</v>
      </c>
      <c r="BQ9" s="88">
        <f t="shared" si="22"/>
        <v>1704</v>
      </c>
      <c r="BR9" s="88">
        <f t="shared" si="22"/>
        <v>1704</v>
      </c>
      <c r="BS9" s="88">
        <f t="shared" si="22"/>
        <v>1704</v>
      </c>
      <c r="BT9" s="148">
        <v>1781</v>
      </c>
      <c r="BU9" s="88">
        <f t="shared" ref="BU9:BY9" si="23">BT9</f>
        <v>1781</v>
      </c>
      <c r="BV9" s="88">
        <f t="shared" si="23"/>
        <v>1781</v>
      </c>
      <c r="BW9" s="88">
        <f t="shared" si="23"/>
        <v>1781</v>
      </c>
      <c r="BX9" s="88">
        <f t="shared" si="23"/>
        <v>1781</v>
      </c>
      <c r="BY9" s="88">
        <f t="shared" si="23"/>
        <v>1781</v>
      </c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</row>
    <row r="10" spans="1:101" s="3" customFormat="1" ht="10.5" x14ac:dyDescent="0.25">
      <c r="A10" s="144" t="str">
        <f t="shared" ref="A10:A73" si="24">IF(D10="","",D10)</f>
        <v>120</v>
      </c>
      <c r="B10" s="79" t="s">
        <v>155</v>
      </c>
      <c r="C10" s="79" t="s">
        <v>212</v>
      </c>
      <c r="D10" s="80" t="s">
        <v>187</v>
      </c>
      <c r="E10" s="86" t="s">
        <v>46</v>
      </c>
      <c r="F10" s="88">
        <v>1530.88</v>
      </c>
      <c r="G10" s="88">
        <f t="shared" ref="G10:Q10" si="25">F10</f>
        <v>1530.88</v>
      </c>
      <c r="H10" s="88">
        <f t="shared" si="25"/>
        <v>1530.88</v>
      </c>
      <c r="I10" s="88">
        <f t="shared" si="25"/>
        <v>1530.88</v>
      </c>
      <c r="J10" s="88">
        <f t="shared" si="25"/>
        <v>1530.88</v>
      </c>
      <c r="K10" s="88">
        <f t="shared" si="25"/>
        <v>1530.88</v>
      </c>
      <c r="L10" s="88">
        <f t="shared" si="25"/>
        <v>1530.88</v>
      </c>
      <c r="M10" s="88">
        <f t="shared" si="25"/>
        <v>1530.88</v>
      </c>
      <c r="N10" s="88">
        <f t="shared" si="25"/>
        <v>1530.88</v>
      </c>
      <c r="O10" s="88">
        <f t="shared" si="25"/>
        <v>1530.88</v>
      </c>
      <c r="P10" s="88">
        <f t="shared" si="25"/>
        <v>1530.88</v>
      </c>
      <c r="Q10" s="88">
        <f t="shared" si="25"/>
        <v>1530.88</v>
      </c>
      <c r="R10" s="148">
        <v>1561.5</v>
      </c>
      <c r="S10" s="88">
        <f t="shared" ref="S10:AC10" si="26">R10</f>
        <v>1561.5</v>
      </c>
      <c r="T10" s="88">
        <f t="shared" si="26"/>
        <v>1561.5</v>
      </c>
      <c r="U10" s="88">
        <f t="shared" si="26"/>
        <v>1561.5</v>
      </c>
      <c r="V10" s="88">
        <f t="shared" si="26"/>
        <v>1561.5</v>
      </c>
      <c r="W10" s="88">
        <f t="shared" si="26"/>
        <v>1561.5</v>
      </c>
      <c r="X10" s="88">
        <f t="shared" si="26"/>
        <v>1561.5</v>
      </c>
      <c r="Y10" s="88">
        <f t="shared" si="26"/>
        <v>1561.5</v>
      </c>
      <c r="Z10" s="88">
        <f t="shared" si="26"/>
        <v>1561.5</v>
      </c>
      <c r="AA10" s="88">
        <f t="shared" si="26"/>
        <v>1561.5</v>
      </c>
      <c r="AB10" s="88">
        <f t="shared" si="26"/>
        <v>1561.5</v>
      </c>
      <c r="AC10" s="88">
        <f t="shared" si="26"/>
        <v>1561.5</v>
      </c>
      <c r="AD10" s="148">
        <v>1583</v>
      </c>
      <c r="AE10" s="88">
        <f t="shared" ref="AE10:AY10" si="27">AD10</f>
        <v>1583</v>
      </c>
      <c r="AF10" s="88">
        <f t="shared" si="27"/>
        <v>1583</v>
      </c>
      <c r="AG10" s="88">
        <f t="shared" si="27"/>
        <v>1583</v>
      </c>
      <c r="AH10" s="88">
        <f t="shared" si="27"/>
        <v>1583</v>
      </c>
      <c r="AI10" s="88">
        <f t="shared" si="27"/>
        <v>1583</v>
      </c>
      <c r="AJ10" s="88">
        <f t="shared" si="27"/>
        <v>1583</v>
      </c>
      <c r="AK10" s="88">
        <f t="shared" si="27"/>
        <v>1583</v>
      </c>
      <c r="AL10" s="88">
        <f t="shared" si="27"/>
        <v>1583</v>
      </c>
      <c r="AM10" s="88">
        <f t="shared" si="27"/>
        <v>1583</v>
      </c>
      <c r="AN10" s="88">
        <f t="shared" si="27"/>
        <v>1583</v>
      </c>
      <c r="AO10" s="88">
        <f t="shared" si="27"/>
        <v>1583</v>
      </c>
      <c r="AP10" s="88">
        <f t="shared" si="27"/>
        <v>1583</v>
      </c>
      <c r="AQ10" s="88">
        <f t="shared" si="27"/>
        <v>1583</v>
      </c>
      <c r="AR10" s="88">
        <f t="shared" si="27"/>
        <v>1583</v>
      </c>
      <c r="AS10" s="88">
        <f t="shared" si="27"/>
        <v>1583</v>
      </c>
      <c r="AT10" s="88">
        <f t="shared" si="27"/>
        <v>1583</v>
      </c>
      <c r="AU10" s="88">
        <f t="shared" si="27"/>
        <v>1583</v>
      </c>
      <c r="AV10" s="88">
        <f t="shared" si="27"/>
        <v>1583</v>
      </c>
      <c r="AW10" s="88">
        <f t="shared" si="27"/>
        <v>1583</v>
      </c>
      <c r="AX10" s="88">
        <f t="shared" si="27"/>
        <v>1583</v>
      </c>
      <c r="AY10" s="88">
        <f t="shared" si="27"/>
        <v>1583</v>
      </c>
      <c r="AZ10" s="148">
        <v>1626</v>
      </c>
      <c r="BA10" s="88">
        <f t="shared" ref="BA10" si="28">AZ10</f>
        <v>1626</v>
      </c>
      <c r="BB10" s="148">
        <v>1647</v>
      </c>
      <c r="BC10" s="88">
        <f t="shared" ref="BC10:BJ10" si="29">BB10</f>
        <v>1647</v>
      </c>
      <c r="BD10" s="88">
        <f t="shared" si="29"/>
        <v>1647</v>
      </c>
      <c r="BE10" s="88">
        <f t="shared" si="29"/>
        <v>1647</v>
      </c>
      <c r="BF10" s="88">
        <f t="shared" si="29"/>
        <v>1647</v>
      </c>
      <c r="BG10" s="88">
        <f t="shared" si="29"/>
        <v>1647</v>
      </c>
      <c r="BH10" s="88">
        <f t="shared" si="29"/>
        <v>1647</v>
      </c>
      <c r="BI10" s="88">
        <f t="shared" si="29"/>
        <v>1647</v>
      </c>
      <c r="BJ10" s="88">
        <f t="shared" si="29"/>
        <v>1647</v>
      </c>
      <c r="BK10" s="148">
        <v>1743</v>
      </c>
      <c r="BL10" s="88">
        <f t="shared" ref="BL10:BS10" si="30">BK10</f>
        <v>1743</v>
      </c>
      <c r="BM10" s="88">
        <f t="shared" si="30"/>
        <v>1743</v>
      </c>
      <c r="BN10" s="88">
        <f t="shared" si="30"/>
        <v>1743</v>
      </c>
      <c r="BO10" s="88">
        <f t="shared" si="30"/>
        <v>1743</v>
      </c>
      <c r="BP10" s="88">
        <f t="shared" si="30"/>
        <v>1743</v>
      </c>
      <c r="BQ10" s="88">
        <f t="shared" si="30"/>
        <v>1743</v>
      </c>
      <c r="BR10" s="88">
        <f t="shared" si="30"/>
        <v>1743</v>
      </c>
      <c r="BS10" s="88">
        <f t="shared" si="30"/>
        <v>1743</v>
      </c>
      <c r="BT10" s="148">
        <v>1821</v>
      </c>
      <c r="BU10" s="88">
        <f t="shared" ref="BU10:BY10" si="31">BT10</f>
        <v>1821</v>
      </c>
      <c r="BV10" s="88">
        <f t="shared" si="31"/>
        <v>1821</v>
      </c>
      <c r="BW10" s="88">
        <f t="shared" si="31"/>
        <v>1821</v>
      </c>
      <c r="BX10" s="88">
        <f t="shared" si="31"/>
        <v>1821</v>
      </c>
      <c r="BY10" s="88">
        <f t="shared" si="31"/>
        <v>1821</v>
      </c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</row>
    <row r="11" spans="1:101" s="3" customFormat="1" ht="10.5" x14ac:dyDescent="0.25">
      <c r="A11" s="144" t="str">
        <f t="shared" si="24"/>
        <v>140</v>
      </c>
      <c r="B11" s="79" t="s">
        <v>155</v>
      </c>
      <c r="C11" s="79" t="s">
        <v>212</v>
      </c>
      <c r="D11" s="80" t="s">
        <v>114</v>
      </c>
      <c r="E11" s="86" t="s">
        <v>46</v>
      </c>
      <c r="F11" s="88">
        <v>1536</v>
      </c>
      <c r="G11" s="88">
        <f t="shared" ref="G11:Q11" si="32">F11</f>
        <v>1536</v>
      </c>
      <c r="H11" s="88">
        <f t="shared" si="32"/>
        <v>1536</v>
      </c>
      <c r="I11" s="88">
        <f t="shared" si="32"/>
        <v>1536</v>
      </c>
      <c r="J11" s="88">
        <f t="shared" si="32"/>
        <v>1536</v>
      </c>
      <c r="K11" s="88">
        <f t="shared" si="32"/>
        <v>1536</v>
      </c>
      <c r="L11" s="88">
        <f t="shared" si="32"/>
        <v>1536</v>
      </c>
      <c r="M11" s="88">
        <f t="shared" si="32"/>
        <v>1536</v>
      </c>
      <c r="N11" s="88">
        <f t="shared" si="32"/>
        <v>1536</v>
      </c>
      <c r="O11" s="88">
        <f t="shared" si="32"/>
        <v>1536</v>
      </c>
      <c r="P11" s="88">
        <f t="shared" si="32"/>
        <v>1536</v>
      </c>
      <c r="Q11" s="88">
        <f t="shared" si="32"/>
        <v>1536</v>
      </c>
      <c r="R11" s="148">
        <v>1567</v>
      </c>
      <c r="S11" s="88">
        <f t="shared" ref="S11:AC11" si="33">R11</f>
        <v>1567</v>
      </c>
      <c r="T11" s="88">
        <f t="shared" si="33"/>
        <v>1567</v>
      </c>
      <c r="U11" s="88">
        <f t="shared" si="33"/>
        <v>1567</v>
      </c>
      <c r="V11" s="88">
        <f t="shared" si="33"/>
        <v>1567</v>
      </c>
      <c r="W11" s="88">
        <f t="shared" si="33"/>
        <v>1567</v>
      </c>
      <c r="X11" s="88">
        <f t="shared" si="33"/>
        <v>1567</v>
      </c>
      <c r="Y11" s="88">
        <f t="shared" si="33"/>
        <v>1567</v>
      </c>
      <c r="Z11" s="88">
        <f t="shared" si="33"/>
        <v>1567</v>
      </c>
      <c r="AA11" s="88">
        <f t="shared" si="33"/>
        <v>1567</v>
      </c>
      <c r="AB11" s="88">
        <f t="shared" si="33"/>
        <v>1567</v>
      </c>
      <c r="AC11" s="88">
        <f t="shared" si="33"/>
        <v>1567</v>
      </c>
      <c r="AD11" s="148">
        <v>1588.67</v>
      </c>
      <c r="AE11" s="88">
        <f t="shared" ref="AE11:AY11" si="34">AD11</f>
        <v>1588.67</v>
      </c>
      <c r="AF11" s="88">
        <f t="shared" si="34"/>
        <v>1588.67</v>
      </c>
      <c r="AG11" s="88">
        <f t="shared" si="34"/>
        <v>1588.67</v>
      </c>
      <c r="AH11" s="88">
        <f t="shared" si="34"/>
        <v>1588.67</v>
      </c>
      <c r="AI11" s="88">
        <f t="shared" si="34"/>
        <v>1588.67</v>
      </c>
      <c r="AJ11" s="88">
        <f t="shared" si="34"/>
        <v>1588.67</v>
      </c>
      <c r="AK11" s="88">
        <f t="shared" si="34"/>
        <v>1588.67</v>
      </c>
      <c r="AL11" s="88">
        <f t="shared" si="34"/>
        <v>1588.67</v>
      </c>
      <c r="AM11" s="88">
        <f t="shared" si="34"/>
        <v>1588.67</v>
      </c>
      <c r="AN11" s="88">
        <f t="shared" si="34"/>
        <v>1588.67</v>
      </c>
      <c r="AO11" s="88">
        <f t="shared" si="34"/>
        <v>1588.67</v>
      </c>
      <c r="AP11" s="88">
        <f t="shared" si="34"/>
        <v>1588.67</v>
      </c>
      <c r="AQ11" s="88">
        <f t="shared" si="34"/>
        <v>1588.67</v>
      </c>
      <c r="AR11" s="88">
        <f t="shared" si="34"/>
        <v>1588.67</v>
      </c>
      <c r="AS11" s="88">
        <f t="shared" si="34"/>
        <v>1588.67</v>
      </c>
      <c r="AT11" s="88">
        <f t="shared" si="34"/>
        <v>1588.67</v>
      </c>
      <c r="AU11" s="88">
        <f t="shared" si="34"/>
        <v>1588.67</v>
      </c>
      <c r="AV11" s="88">
        <f t="shared" si="34"/>
        <v>1588.67</v>
      </c>
      <c r="AW11" s="88">
        <f t="shared" si="34"/>
        <v>1588.67</v>
      </c>
      <c r="AX11" s="88">
        <f t="shared" si="34"/>
        <v>1588.67</v>
      </c>
      <c r="AY11" s="88">
        <f t="shared" si="34"/>
        <v>1588.67</v>
      </c>
      <c r="AZ11" s="148">
        <v>1631.56</v>
      </c>
      <c r="BA11" s="88">
        <f t="shared" ref="BA11" si="35">AZ11</f>
        <v>1631.56</v>
      </c>
      <c r="BB11" s="148">
        <v>1652</v>
      </c>
      <c r="BC11" s="88">
        <f t="shared" ref="BC11:BJ11" si="36">BB11</f>
        <v>1652</v>
      </c>
      <c r="BD11" s="88">
        <f t="shared" si="36"/>
        <v>1652</v>
      </c>
      <c r="BE11" s="88">
        <f t="shared" si="36"/>
        <v>1652</v>
      </c>
      <c r="BF11" s="88">
        <f t="shared" si="36"/>
        <v>1652</v>
      </c>
      <c r="BG11" s="88">
        <f t="shared" si="36"/>
        <v>1652</v>
      </c>
      <c r="BH11" s="88">
        <f t="shared" si="36"/>
        <v>1652</v>
      </c>
      <c r="BI11" s="88">
        <f t="shared" si="36"/>
        <v>1652</v>
      </c>
      <c r="BJ11" s="88">
        <f t="shared" si="36"/>
        <v>1652</v>
      </c>
      <c r="BK11" s="148">
        <v>1749</v>
      </c>
      <c r="BL11" s="88">
        <f t="shared" ref="BL11:BS11" si="37">BK11</f>
        <v>1749</v>
      </c>
      <c r="BM11" s="88">
        <f t="shared" si="37"/>
        <v>1749</v>
      </c>
      <c r="BN11" s="88">
        <f t="shared" si="37"/>
        <v>1749</v>
      </c>
      <c r="BO11" s="88">
        <f t="shared" si="37"/>
        <v>1749</v>
      </c>
      <c r="BP11" s="88">
        <f t="shared" si="37"/>
        <v>1749</v>
      </c>
      <c r="BQ11" s="88">
        <f t="shared" si="37"/>
        <v>1749</v>
      </c>
      <c r="BR11" s="88">
        <f t="shared" si="37"/>
        <v>1749</v>
      </c>
      <c r="BS11" s="88">
        <f t="shared" si="37"/>
        <v>1749</v>
      </c>
      <c r="BT11" s="148">
        <v>1827</v>
      </c>
      <c r="BU11" s="88">
        <f t="shared" ref="BU11:BY11" si="38">BT11</f>
        <v>1827</v>
      </c>
      <c r="BV11" s="88">
        <f t="shared" si="38"/>
        <v>1827</v>
      </c>
      <c r="BW11" s="88">
        <f t="shared" si="38"/>
        <v>1827</v>
      </c>
      <c r="BX11" s="88">
        <f t="shared" si="38"/>
        <v>1827</v>
      </c>
      <c r="BY11" s="88">
        <f t="shared" si="38"/>
        <v>1827</v>
      </c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</row>
    <row r="12" spans="1:101" s="3" customFormat="1" ht="10.5" x14ac:dyDescent="0.25">
      <c r="A12" s="144" t="str">
        <f t="shared" si="24"/>
        <v>155</v>
      </c>
      <c r="B12" s="79" t="s">
        <v>210</v>
      </c>
      <c r="C12" s="79" t="s">
        <v>213</v>
      </c>
      <c r="D12" s="80" t="s">
        <v>143</v>
      </c>
      <c r="E12" s="86" t="s">
        <v>46</v>
      </c>
      <c r="F12" s="88">
        <v>1541.82</v>
      </c>
      <c r="G12" s="88">
        <f t="shared" ref="G12:Q12" si="39">F12</f>
        <v>1541.82</v>
      </c>
      <c r="H12" s="88">
        <f t="shared" si="39"/>
        <v>1541.82</v>
      </c>
      <c r="I12" s="88">
        <f t="shared" si="39"/>
        <v>1541.82</v>
      </c>
      <c r="J12" s="88">
        <f t="shared" si="39"/>
        <v>1541.82</v>
      </c>
      <c r="K12" s="88">
        <f t="shared" si="39"/>
        <v>1541.82</v>
      </c>
      <c r="L12" s="88">
        <f t="shared" si="39"/>
        <v>1541.82</v>
      </c>
      <c r="M12" s="88">
        <f t="shared" si="39"/>
        <v>1541.82</v>
      </c>
      <c r="N12" s="88">
        <f t="shared" si="39"/>
        <v>1541.82</v>
      </c>
      <c r="O12" s="88">
        <f t="shared" si="39"/>
        <v>1541.82</v>
      </c>
      <c r="P12" s="88">
        <f t="shared" si="39"/>
        <v>1541.82</v>
      </c>
      <c r="Q12" s="88">
        <f t="shared" si="39"/>
        <v>1541.82</v>
      </c>
      <c r="R12" s="148">
        <v>1573</v>
      </c>
      <c r="S12" s="88">
        <f t="shared" ref="S12:AC12" si="40">R12</f>
        <v>1573</v>
      </c>
      <c r="T12" s="88">
        <f t="shared" si="40"/>
        <v>1573</v>
      </c>
      <c r="U12" s="88">
        <f t="shared" si="40"/>
        <v>1573</v>
      </c>
      <c r="V12" s="88">
        <f t="shared" si="40"/>
        <v>1573</v>
      </c>
      <c r="W12" s="88">
        <f t="shared" si="40"/>
        <v>1573</v>
      </c>
      <c r="X12" s="88">
        <f t="shared" si="40"/>
        <v>1573</v>
      </c>
      <c r="Y12" s="88">
        <f t="shared" si="40"/>
        <v>1573</v>
      </c>
      <c r="Z12" s="88">
        <f t="shared" si="40"/>
        <v>1573</v>
      </c>
      <c r="AA12" s="88">
        <f t="shared" si="40"/>
        <v>1573</v>
      </c>
      <c r="AB12" s="88">
        <f t="shared" si="40"/>
        <v>1573</v>
      </c>
      <c r="AC12" s="88">
        <f t="shared" si="40"/>
        <v>1573</v>
      </c>
      <c r="AD12" s="148">
        <v>1594.67</v>
      </c>
      <c r="AE12" s="88">
        <f t="shared" ref="AE12:AY12" si="41">AD12</f>
        <v>1594.67</v>
      </c>
      <c r="AF12" s="88">
        <f t="shared" si="41"/>
        <v>1594.67</v>
      </c>
      <c r="AG12" s="88">
        <f t="shared" si="41"/>
        <v>1594.67</v>
      </c>
      <c r="AH12" s="88">
        <f t="shared" si="41"/>
        <v>1594.67</v>
      </c>
      <c r="AI12" s="88">
        <f t="shared" si="41"/>
        <v>1594.67</v>
      </c>
      <c r="AJ12" s="88">
        <f t="shared" si="41"/>
        <v>1594.67</v>
      </c>
      <c r="AK12" s="88">
        <f t="shared" si="41"/>
        <v>1594.67</v>
      </c>
      <c r="AL12" s="88">
        <f t="shared" si="41"/>
        <v>1594.67</v>
      </c>
      <c r="AM12" s="88">
        <f t="shared" si="41"/>
        <v>1594.67</v>
      </c>
      <c r="AN12" s="88">
        <f t="shared" si="41"/>
        <v>1594.67</v>
      </c>
      <c r="AO12" s="88">
        <f t="shared" si="41"/>
        <v>1594.67</v>
      </c>
      <c r="AP12" s="88">
        <f t="shared" si="41"/>
        <v>1594.67</v>
      </c>
      <c r="AQ12" s="88">
        <f t="shared" si="41"/>
        <v>1594.67</v>
      </c>
      <c r="AR12" s="88">
        <f t="shared" si="41"/>
        <v>1594.67</v>
      </c>
      <c r="AS12" s="88">
        <f t="shared" si="41"/>
        <v>1594.67</v>
      </c>
      <c r="AT12" s="88">
        <f t="shared" si="41"/>
        <v>1594.67</v>
      </c>
      <c r="AU12" s="88">
        <f t="shared" si="41"/>
        <v>1594.67</v>
      </c>
      <c r="AV12" s="88">
        <f t="shared" si="41"/>
        <v>1594.67</v>
      </c>
      <c r="AW12" s="88">
        <f t="shared" si="41"/>
        <v>1594.67</v>
      </c>
      <c r="AX12" s="88">
        <f t="shared" si="41"/>
        <v>1594.67</v>
      </c>
      <c r="AY12" s="88">
        <f t="shared" si="41"/>
        <v>1594.67</v>
      </c>
      <c r="AZ12" s="148">
        <v>1637.73</v>
      </c>
      <c r="BA12" s="88">
        <f t="shared" ref="BA12" si="42">AZ12</f>
        <v>1637.73</v>
      </c>
      <c r="BB12" s="148">
        <v>1659</v>
      </c>
      <c r="BC12" s="88">
        <f t="shared" ref="BC12:BJ12" si="43">BB12</f>
        <v>1659</v>
      </c>
      <c r="BD12" s="88">
        <f t="shared" si="43"/>
        <v>1659</v>
      </c>
      <c r="BE12" s="88">
        <f t="shared" si="43"/>
        <v>1659</v>
      </c>
      <c r="BF12" s="88">
        <f t="shared" si="43"/>
        <v>1659</v>
      </c>
      <c r="BG12" s="88">
        <f t="shared" si="43"/>
        <v>1659</v>
      </c>
      <c r="BH12" s="88">
        <f t="shared" si="43"/>
        <v>1659</v>
      </c>
      <c r="BI12" s="88">
        <f t="shared" si="43"/>
        <v>1659</v>
      </c>
      <c r="BJ12" s="88">
        <f t="shared" si="43"/>
        <v>1659</v>
      </c>
      <c r="BK12" s="148">
        <v>1755</v>
      </c>
      <c r="BL12" s="88">
        <f t="shared" ref="BL12:BS12" si="44">BK12</f>
        <v>1755</v>
      </c>
      <c r="BM12" s="88">
        <f t="shared" si="44"/>
        <v>1755</v>
      </c>
      <c r="BN12" s="88">
        <f t="shared" si="44"/>
        <v>1755</v>
      </c>
      <c r="BO12" s="88">
        <f t="shared" si="44"/>
        <v>1755</v>
      </c>
      <c r="BP12" s="88">
        <f t="shared" si="44"/>
        <v>1755</v>
      </c>
      <c r="BQ12" s="88">
        <f t="shared" si="44"/>
        <v>1755</v>
      </c>
      <c r="BR12" s="88">
        <f t="shared" si="44"/>
        <v>1755</v>
      </c>
      <c r="BS12" s="88">
        <f t="shared" si="44"/>
        <v>1755</v>
      </c>
      <c r="BT12" s="148">
        <v>1834</v>
      </c>
      <c r="BU12" s="88">
        <f t="shared" ref="BU12:BY12" si="45">BT12</f>
        <v>1834</v>
      </c>
      <c r="BV12" s="88">
        <f t="shared" si="45"/>
        <v>1834</v>
      </c>
      <c r="BW12" s="88">
        <f t="shared" si="45"/>
        <v>1834</v>
      </c>
      <c r="BX12" s="88">
        <f t="shared" si="45"/>
        <v>1834</v>
      </c>
      <c r="BY12" s="88">
        <f t="shared" si="45"/>
        <v>1834</v>
      </c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</row>
    <row r="13" spans="1:101" s="3" customFormat="1" ht="10.5" x14ac:dyDescent="0.25">
      <c r="A13" s="144" t="str">
        <f t="shared" si="24"/>
        <v>165</v>
      </c>
      <c r="B13" s="79" t="s">
        <v>210</v>
      </c>
      <c r="C13" s="79" t="s">
        <v>213</v>
      </c>
      <c r="D13" s="80" t="s">
        <v>144</v>
      </c>
      <c r="E13" s="86" t="s">
        <v>46</v>
      </c>
      <c r="F13" s="88">
        <v>1548</v>
      </c>
      <c r="G13" s="88">
        <f t="shared" ref="G13:Q13" si="46">F13</f>
        <v>1548</v>
      </c>
      <c r="H13" s="88">
        <f t="shared" si="46"/>
        <v>1548</v>
      </c>
      <c r="I13" s="88">
        <f t="shared" si="46"/>
        <v>1548</v>
      </c>
      <c r="J13" s="88">
        <f t="shared" si="46"/>
        <v>1548</v>
      </c>
      <c r="K13" s="88">
        <f t="shared" si="46"/>
        <v>1548</v>
      </c>
      <c r="L13" s="88">
        <f t="shared" si="46"/>
        <v>1548</v>
      </c>
      <c r="M13" s="88">
        <f t="shared" si="46"/>
        <v>1548</v>
      </c>
      <c r="N13" s="88">
        <f t="shared" si="46"/>
        <v>1548</v>
      </c>
      <c r="O13" s="88">
        <f t="shared" si="46"/>
        <v>1548</v>
      </c>
      <c r="P13" s="88">
        <f t="shared" si="46"/>
        <v>1548</v>
      </c>
      <c r="Q13" s="88">
        <f t="shared" si="46"/>
        <v>1548</v>
      </c>
      <c r="R13" s="148">
        <v>1579</v>
      </c>
      <c r="S13" s="88">
        <f t="shared" ref="S13:AC13" si="47">R13</f>
        <v>1579</v>
      </c>
      <c r="T13" s="88">
        <f t="shared" si="47"/>
        <v>1579</v>
      </c>
      <c r="U13" s="88">
        <f t="shared" si="47"/>
        <v>1579</v>
      </c>
      <c r="V13" s="88">
        <f t="shared" si="47"/>
        <v>1579</v>
      </c>
      <c r="W13" s="88">
        <f t="shared" si="47"/>
        <v>1579</v>
      </c>
      <c r="X13" s="88">
        <f t="shared" si="47"/>
        <v>1579</v>
      </c>
      <c r="Y13" s="88">
        <f t="shared" si="47"/>
        <v>1579</v>
      </c>
      <c r="Z13" s="88">
        <f t="shared" si="47"/>
        <v>1579</v>
      </c>
      <c r="AA13" s="88">
        <f t="shared" si="47"/>
        <v>1579</v>
      </c>
      <c r="AB13" s="88">
        <f t="shared" si="47"/>
        <v>1579</v>
      </c>
      <c r="AC13" s="88">
        <f t="shared" si="47"/>
        <v>1579</v>
      </c>
      <c r="AD13" s="148">
        <v>1601</v>
      </c>
      <c r="AE13" s="88">
        <f t="shared" ref="AE13:AY13" si="48">AD13</f>
        <v>1601</v>
      </c>
      <c r="AF13" s="88">
        <f t="shared" si="48"/>
        <v>1601</v>
      </c>
      <c r="AG13" s="88">
        <f t="shared" si="48"/>
        <v>1601</v>
      </c>
      <c r="AH13" s="88">
        <f t="shared" si="48"/>
        <v>1601</v>
      </c>
      <c r="AI13" s="88">
        <f t="shared" si="48"/>
        <v>1601</v>
      </c>
      <c r="AJ13" s="88">
        <f t="shared" si="48"/>
        <v>1601</v>
      </c>
      <c r="AK13" s="88">
        <f t="shared" si="48"/>
        <v>1601</v>
      </c>
      <c r="AL13" s="88">
        <f t="shared" si="48"/>
        <v>1601</v>
      </c>
      <c r="AM13" s="88">
        <f t="shared" si="48"/>
        <v>1601</v>
      </c>
      <c r="AN13" s="88">
        <f t="shared" si="48"/>
        <v>1601</v>
      </c>
      <c r="AO13" s="88">
        <f t="shared" si="48"/>
        <v>1601</v>
      </c>
      <c r="AP13" s="88">
        <f t="shared" si="48"/>
        <v>1601</v>
      </c>
      <c r="AQ13" s="88">
        <f t="shared" si="48"/>
        <v>1601</v>
      </c>
      <c r="AR13" s="88">
        <f t="shared" si="48"/>
        <v>1601</v>
      </c>
      <c r="AS13" s="88">
        <f t="shared" si="48"/>
        <v>1601</v>
      </c>
      <c r="AT13" s="88">
        <f t="shared" si="48"/>
        <v>1601</v>
      </c>
      <c r="AU13" s="88">
        <f t="shared" si="48"/>
        <v>1601</v>
      </c>
      <c r="AV13" s="88">
        <f t="shared" si="48"/>
        <v>1601</v>
      </c>
      <c r="AW13" s="88">
        <f t="shared" si="48"/>
        <v>1601</v>
      </c>
      <c r="AX13" s="88">
        <f t="shared" si="48"/>
        <v>1601</v>
      </c>
      <c r="AY13" s="88">
        <f t="shared" si="48"/>
        <v>1601</v>
      </c>
      <c r="AZ13" s="148">
        <v>1645</v>
      </c>
      <c r="BA13" s="88">
        <f t="shared" ref="BA13" si="49">AZ13</f>
        <v>1645</v>
      </c>
      <c r="BB13" s="148">
        <v>1666</v>
      </c>
      <c r="BC13" s="88">
        <f t="shared" ref="BC13:BJ13" si="50">BB13</f>
        <v>1666</v>
      </c>
      <c r="BD13" s="88">
        <f t="shared" si="50"/>
        <v>1666</v>
      </c>
      <c r="BE13" s="88">
        <f t="shared" si="50"/>
        <v>1666</v>
      </c>
      <c r="BF13" s="88">
        <f t="shared" si="50"/>
        <v>1666</v>
      </c>
      <c r="BG13" s="88">
        <f t="shared" si="50"/>
        <v>1666</v>
      </c>
      <c r="BH13" s="88">
        <f t="shared" si="50"/>
        <v>1666</v>
      </c>
      <c r="BI13" s="88">
        <f t="shared" si="50"/>
        <v>1666</v>
      </c>
      <c r="BJ13" s="88">
        <f t="shared" si="50"/>
        <v>1666</v>
      </c>
      <c r="BK13" s="148">
        <v>1763</v>
      </c>
      <c r="BL13" s="88">
        <f t="shared" ref="BL13:BS13" si="51">BK13</f>
        <v>1763</v>
      </c>
      <c r="BM13" s="88">
        <f t="shared" si="51"/>
        <v>1763</v>
      </c>
      <c r="BN13" s="88">
        <f t="shared" si="51"/>
        <v>1763</v>
      </c>
      <c r="BO13" s="88">
        <f t="shared" si="51"/>
        <v>1763</v>
      </c>
      <c r="BP13" s="88">
        <f t="shared" si="51"/>
        <v>1763</v>
      </c>
      <c r="BQ13" s="88">
        <f t="shared" si="51"/>
        <v>1763</v>
      </c>
      <c r="BR13" s="88">
        <f t="shared" si="51"/>
        <v>1763</v>
      </c>
      <c r="BS13" s="88">
        <f t="shared" si="51"/>
        <v>1763</v>
      </c>
      <c r="BT13" s="148">
        <v>1841.95</v>
      </c>
      <c r="BU13" s="88">
        <f t="shared" ref="BU13:BY13" si="52">BT13</f>
        <v>1841.95</v>
      </c>
      <c r="BV13" s="88">
        <f t="shared" si="52"/>
        <v>1841.95</v>
      </c>
      <c r="BW13" s="88">
        <f t="shared" si="52"/>
        <v>1841.95</v>
      </c>
      <c r="BX13" s="88">
        <f t="shared" si="52"/>
        <v>1841.95</v>
      </c>
      <c r="BY13" s="88">
        <f t="shared" si="52"/>
        <v>1841.95</v>
      </c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</row>
    <row r="14" spans="1:101" s="3" customFormat="1" ht="10.5" x14ac:dyDescent="0.25">
      <c r="A14" s="144" t="str">
        <f t="shared" si="24"/>
        <v>180</v>
      </c>
      <c r="B14" s="79" t="s">
        <v>210</v>
      </c>
      <c r="C14" s="79" t="s">
        <v>213</v>
      </c>
      <c r="D14" s="80" t="s">
        <v>118</v>
      </c>
      <c r="E14" s="86" t="s">
        <v>46</v>
      </c>
      <c r="F14" s="88">
        <v>1555.66</v>
      </c>
      <c r="G14" s="88">
        <f t="shared" ref="G14:Q14" si="53">F14</f>
        <v>1555.66</v>
      </c>
      <c r="H14" s="88">
        <f t="shared" si="53"/>
        <v>1555.66</v>
      </c>
      <c r="I14" s="88">
        <f t="shared" si="53"/>
        <v>1555.66</v>
      </c>
      <c r="J14" s="88">
        <f t="shared" si="53"/>
        <v>1555.66</v>
      </c>
      <c r="K14" s="88">
        <f t="shared" si="53"/>
        <v>1555.66</v>
      </c>
      <c r="L14" s="88">
        <f t="shared" si="53"/>
        <v>1555.66</v>
      </c>
      <c r="M14" s="88">
        <f t="shared" si="53"/>
        <v>1555.66</v>
      </c>
      <c r="N14" s="88">
        <f t="shared" si="53"/>
        <v>1555.66</v>
      </c>
      <c r="O14" s="88">
        <f t="shared" si="53"/>
        <v>1555.66</v>
      </c>
      <c r="P14" s="88">
        <f t="shared" si="53"/>
        <v>1555.66</v>
      </c>
      <c r="Q14" s="88">
        <f t="shared" si="53"/>
        <v>1555.66</v>
      </c>
      <c r="R14" s="148">
        <v>1586.77</v>
      </c>
      <c r="S14" s="88">
        <f t="shared" ref="S14:AC14" si="54">R14</f>
        <v>1586.77</v>
      </c>
      <c r="T14" s="88">
        <f t="shared" si="54"/>
        <v>1586.77</v>
      </c>
      <c r="U14" s="88">
        <f t="shared" si="54"/>
        <v>1586.77</v>
      </c>
      <c r="V14" s="88">
        <f t="shared" si="54"/>
        <v>1586.77</v>
      </c>
      <c r="W14" s="88">
        <f t="shared" si="54"/>
        <v>1586.77</v>
      </c>
      <c r="X14" s="88">
        <f t="shared" si="54"/>
        <v>1586.77</v>
      </c>
      <c r="Y14" s="88">
        <f t="shared" si="54"/>
        <v>1586.77</v>
      </c>
      <c r="Z14" s="88">
        <f t="shared" si="54"/>
        <v>1586.77</v>
      </c>
      <c r="AA14" s="88">
        <f t="shared" si="54"/>
        <v>1586.77</v>
      </c>
      <c r="AB14" s="88">
        <f t="shared" si="54"/>
        <v>1586.77</v>
      </c>
      <c r="AC14" s="88">
        <f t="shared" si="54"/>
        <v>1586.77</v>
      </c>
      <c r="AD14" s="148">
        <v>1609</v>
      </c>
      <c r="AE14" s="88">
        <f t="shared" ref="AE14:AY14" si="55">AD14</f>
        <v>1609</v>
      </c>
      <c r="AF14" s="88">
        <f t="shared" si="55"/>
        <v>1609</v>
      </c>
      <c r="AG14" s="88">
        <f t="shared" si="55"/>
        <v>1609</v>
      </c>
      <c r="AH14" s="88">
        <f t="shared" si="55"/>
        <v>1609</v>
      </c>
      <c r="AI14" s="88">
        <f t="shared" si="55"/>
        <v>1609</v>
      </c>
      <c r="AJ14" s="88">
        <f t="shared" si="55"/>
        <v>1609</v>
      </c>
      <c r="AK14" s="88">
        <f t="shared" si="55"/>
        <v>1609</v>
      </c>
      <c r="AL14" s="88">
        <f t="shared" si="55"/>
        <v>1609</v>
      </c>
      <c r="AM14" s="88">
        <f t="shared" si="55"/>
        <v>1609</v>
      </c>
      <c r="AN14" s="88">
        <f t="shared" si="55"/>
        <v>1609</v>
      </c>
      <c r="AO14" s="88">
        <f t="shared" si="55"/>
        <v>1609</v>
      </c>
      <c r="AP14" s="88">
        <f t="shared" si="55"/>
        <v>1609</v>
      </c>
      <c r="AQ14" s="88">
        <f t="shared" si="55"/>
        <v>1609</v>
      </c>
      <c r="AR14" s="88">
        <f t="shared" si="55"/>
        <v>1609</v>
      </c>
      <c r="AS14" s="88">
        <f t="shared" si="55"/>
        <v>1609</v>
      </c>
      <c r="AT14" s="88">
        <f t="shared" si="55"/>
        <v>1609</v>
      </c>
      <c r="AU14" s="88">
        <f t="shared" si="55"/>
        <v>1609</v>
      </c>
      <c r="AV14" s="88">
        <f t="shared" si="55"/>
        <v>1609</v>
      </c>
      <c r="AW14" s="88">
        <f t="shared" si="55"/>
        <v>1609</v>
      </c>
      <c r="AX14" s="88">
        <f t="shared" si="55"/>
        <v>1609</v>
      </c>
      <c r="AY14" s="88">
        <f t="shared" si="55"/>
        <v>1609</v>
      </c>
      <c r="AZ14" s="148">
        <v>1652</v>
      </c>
      <c r="BA14" s="88">
        <f t="shared" ref="BA14" si="56">AZ14</f>
        <v>1652</v>
      </c>
      <c r="BB14" s="148">
        <v>1674</v>
      </c>
      <c r="BC14" s="88">
        <f t="shared" ref="BC14:BJ14" si="57">BB14</f>
        <v>1674</v>
      </c>
      <c r="BD14" s="88">
        <f t="shared" si="57"/>
        <v>1674</v>
      </c>
      <c r="BE14" s="88">
        <f t="shared" si="57"/>
        <v>1674</v>
      </c>
      <c r="BF14" s="88">
        <f t="shared" si="57"/>
        <v>1674</v>
      </c>
      <c r="BG14" s="88">
        <f t="shared" si="57"/>
        <v>1674</v>
      </c>
      <c r="BH14" s="88">
        <f t="shared" si="57"/>
        <v>1674</v>
      </c>
      <c r="BI14" s="88">
        <f t="shared" si="57"/>
        <v>1674</v>
      </c>
      <c r="BJ14" s="88">
        <f t="shared" si="57"/>
        <v>1674</v>
      </c>
      <c r="BK14" s="148">
        <v>1771</v>
      </c>
      <c r="BL14" s="88">
        <f t="shared" ref="BL14:BS14" si="58">BK14</f>
        <v>1771</v>
      </c>
      <c r="BM14" s="88">
        <f t="shared" si="58"/>
        <v>1771</v>
      </c>
      <c r="BN14" s="88">
        <f t="shared" si="58"/>
        <v>1771</v>
      </c>
      <c r="BO14" s="88">
        <f t="shared" si="58"/>
        <v>1771</v>
      </c>
      <c r="BP14" s="88">
        <f t="shared" si="58"/>
        <v>1771</v>
      </c>
      <c r="BQ14" s="88">
        <f t="shared" si="58"/>
        <v>1771</v>
      </c>
      <c r="BR14" s="88">
        <f t="shared" si="58"/>
        <v>1771</v>
      </c>
      <c r="BS14" s="88">
        <f t="shared" si="58"/>
        <v>1771</v>
      </c>
      <c r="BT14" s="148">
        <v>1850.7</v>
      </c>
      <c r="BU14" s="88">
        <f t="shared" ref="BU14:BY14" si="59">BT14</f>
        <v>1850.7</v>
      </c>
      <c r="BV14" s="88">
        <f t="shared" si="59"/>
        <v>1850.7</v>
      </c>
      <c r="BW14" s="88">
        <f t="shared" si="59"/>
        <v>1850.7</v>
      </c>
      <c r="BX14" s="88">
        <f t="shared" si="59"/>
        <v>1850.7</v>
      </c>
      <c r="BY14" s="88">
        <f t="shared" si="59"/>
        <v>1850.7</v>
      </c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</row>
    <row r="15" spans="1:101" s="3" customFormat="1" ht="10.5" x14ac:dyDescent="0.25">
      <c r="A15" s="144" t="str">
        <f t="shared" si="24"/>
        <v>200</v>
      </c>
      <c r="B15" s="79" t="s">
        <v>211</v>
      </c>
      <c r="C15" s="79" t="s">
        <v>214</v>
      </c>
      <c r="D15" s="80" t="s">
        <v>188</v>
      </c>
      <c r="E15" s="86" t="s">
        <v>46</v>
      </c>
      <c r="F15" s="88">
        <v>1563.89</v>
      </c>
      <c r="G15" s="88">
        <f t="shared" ref="G15:Q15" si="60">F15</f>
        <v>1563.89</v>
      </c>
      <c r="H15" s="88">
        <f t="shared" si="60"/>
        <v>1563.89</v>
      </c>
      <c r="I15" s="88">
        <f t="shared" si="60"/>
        <v>1563.89</v>
      </c>
      <c r="J15" s="88">
        <f t="shared" si="60"/>
        <v>1563.89</v>
      </c>
      <c r="K15" s="88">
        <f t="shared" si="60"/>
        <v>1563.89</v>
      </c>
      <c r="L15" s="88">
        <f t="shared" si="60"/>
        <v>1563.89</v>
      </c>
      <c r="M15" s="88">
        <f t="shared" si="60"/>
        <v>1563.89</v>
      </c>
      <c r="N15" s="88">
        <f t="shared" si="60"/>
        <v>1563.89</v>
      </c>
      <c r="O15" s="88">
        <f t="shared" si="60"/>
        <v>1563.89</v>
      </c>
      <c r="P15" s="88">
        <f t="shared" si="60"/>
        <v>1563.89</v>
      </c>
      <c r="Q15" s="88">
        <f t="shared" si="60"/>
        <v>1563.89</v>
      </c>
      <c r="R15" s="148">
        <v>1595</v>
      </c>
      <c r="S15" s="88">
        <f t="shared" ref="S15:AC15" si="61">R15</f>
        <v>1595</v>
      </c>
      <c r="T15" s="88">
        <f t="shared" si="61"/>
        <v>1595</v>
      </c>
      <c r="U15" s="88">
        <f t="shared" si="61"/>
        <v>1595</v>
      </c>
      <c r="V15" s="88">
        <f t="shared" si="61"/>
        <v>1595</v>
      </c>
      <c r="W15" s="88">
        <f t="shared" si="61"/>
        <v>1595</v>
      </c>
      <c r="X15" s="88">
        <f t="shared" si="61"/>
        <v>1595</v>
      </c>
      <c r="Y15" s="88">
        <f t="shared" si="61"/>
        <v>1595</v>
      </c>
      <c r="Z15" s="88">
        <f t="shared" si="61"/>
        <v>1595</v>
      </c>
      <c r="AA15" s="88">
        <f t="shared" si="61"/>
        <v>1595</v>
      </c>
      <c r="AB15" s="88">
        <f t="shared" si="61"/>
        <v>1595</v>
      </c>
      <c r="AC15" s="88">
        <f t="shared" si="61"/>
        <v>1595</v>
      </c>
      <c r="AD15" s="148">
        <v>1617.5</v>
      </c>
      <c r="AE15" s="88">
        <f t="shared" ref="AE15:AY15" si="62">AD15</f>
        <v>1617.5</v>
      </c>
      <c r="AF15" s="88">
        <f t="shared" si="62"/>
        <v>1617.5</v>
      </c>
      <c r="AG15" s="88">
        <f t="shared" si="62"/>
        <v>1617.5</v>
      </c>
      <c r="AH15" s="88">
        <f t="shared" si="62"/>
        <v>1617.5</v>
      </c>
      <c r="AI15" s="88">
        <f t="shared" si="62"/>
        <v>1617.5</v>
      </c>
      <c r="AJ15" s="88">
        <f t="shared" si="62"/>
        <v>1617.5</v>
      </c>
      <c r="AK15" s="88">
        <f t="shared" si="62"/>
        <v>1617.5</v>
      </c>
      <c r="AL15" s="88">
        <f t="shared" si="62"/>
        <v>1617.5</v>
      </c>
      <c r="AM15" s="88">
        <f t="shared" si="62"/>
        <v>1617.5</v>
      </c>
      <c r="AN15" s="88">
        <f t="shared" si="62"/>
        <v>1617.5</v>
      </c>
      <c r="AO15" s="88">
        <f t="shared" si="62"/>
        <v>1617.5</v>
      </c>
      <c r="AP15" s="88">
        <f t="shared" si="62"/>
        <v>1617.5</v>
      </c>
      <c r="AQ15" s="88">
        <f t="shared" si="62"/>
        <v>1617.5</v>
      </c>
      <c r="AR15" s="88">
        <f t="shared" si="62"/>
        <v>1617.5</v>
      </c>
      <c r="AS15" s="88">
        <f t="shared" si="62"/>
        <v>1617.5</v>
      </c>
      <c r="AT15" s="88">
        <f t="shared" si="62"/>
        <v>1617.5</v>
      </c>
      <c r="AU15" s="88">
        <f t="shared" si="62"/>
        <v>1617.5</v>
      </c>
      <c r="AV15" s="88">
        <f t="shared" si="62"/>
        <v>1617.5</v>
      </c>
      <c r="AW15" s="88">
        <f t="shared" si="62"/>
        <v>1617.5</v>
      </c>
      <c r="AX15" s="88">
        <f t="shared" si="62"/>
        <v>1617.5</v>
      </c>
      <c r="AY15" s="88">
        <f t="shared" si="62"/>
        <v>1617.5</v>
      </c>
      <c r="AZ15" s="148">
        <v>1661</v>
      </c>
      <c r="BA15" s="88">
        <f t="shared" ref="BA15" si="63">AZ15</f>
        <v>1661</v>
      </c>
      <c r="BB15" s="148">
        <v>1682.77</v>
      </c>
      <c r="BC15" s="88">
        <f t="shared" ref="BC15:BJ15" si="64">BB15</f>
        <v>1682.77</v>
      </c>
      <c r="BD15" s="88">
        <f t="shared" si="64"/>
        <v>1682.77</v>
      </c>
      <c r="BE15" s="88">
        <f t="shared" si="64"/>
        <v>1682.77</v>
      </c>
      <c r="BF15" s="88">
        <f t="shared" si="64"/>
        <v>1682.77</v>
      </c>
      <c r="BG15" s="88">
        <f t="shared" si="64"/>
        <v>1682.77</v>
      </c>
      <c r="BH15" s="88">
        <f t="shared" si="64"/>
        <v>1682.77</v>
      </c>
      <c r="BI15" s="88">
        <f t="shared" si="64"/>
        <v>1682.77</v>
      </c>
      <c r="BJ15" s="88">
        <f t="shared" si="64"/>
        <v>1682.77</v>
      </c>
      <c r="BK15" s="148">
        <v>1780</v>
      </c>
      <c r="BL15" s="88">
        <f t="shared" ref="BL15:BS15" si="65">BK15</f>
        <v>1780</v>
      </c>
      <c r="BM15" s="88">
        <f t="shared" si="65"/>
        <v>1780</v>
      </c>
      <c r="BN15" s="88">
        <f t="shared" si="65"/>
        <v>1780</v>
      </c>
      <c r="BO15" s="88">
        <f t="shared" si="65"/>
        <v>1780</v>
      </c>
      <c r="BP15" s="88">
        <f t="shared" si="65"/>
        <v>1780</v>
      </c>
      <c r="BQ15" s="88">
        <f t="shared" si="65"/>
        <v>1780</v>
      </c>
      <c r="BR15" s="88">
        <f t="shared" si="65"/>
        <v>1780</v>
      </c>
      <c r="BS15" s="88">
        <f t="shared" si="65"/>
        <v>1780</v>
      </c>
      <c r="BT15" s="148">
        <v>1860</v>
      </c>
      <c r="BU15" s="88">
        <f t="shared" ref="BU15:BY15" si="66">BT15</f>
        <v>1860</v>
      </c>
      <c r="BV15" s="88">
        <f t="shared" si="66"/>
        <v>1860</v>
      </c>
      <c r="BW15" s="88">
        <f t="shared" si="66"/>
        <v>1860</v>
      </c>
      <c r="BX15" s="88">
        <f t="shared" si="66"/>
        <v>1860</v>
      </c>
      <c r="BY15" s="88">
        <f t="shared" si="66"/>
        <v>1860</v>
      </c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</row>
    <row r="16" spans="1:101" s="3" customFormat="1" ht="10.5" x14ac:dyDescent="0.25">
      <c r="A16" s="144" t="str">
        <f t="shared" si="24"/>
        <v>220</v>
      </c>
      <c r="B16" s="79" t="s">
        <v>211</v>
      </c>
      <c r="C16" s="79" t="s">
        <v>214</v>
      </c>
      <c r="D16" s="80" t="s">
        <v>189</v>
      </c>
      <c r="E16" s="86" t="s">
        <v>46</v>
      </c>
      <c r="F16" s="88">
        <v>1572</v>
      </c>
      <c r="G16" s="88">
        <f t="shared" ref="G16:Q16" si="67">F16</f>
        <v>1572</v>
      </c>
      <c r="H16" s="88">
        <f t="shared" si="67"/>
        <v>1572</v>
      </c>
      <c r="I16" s="88">
        <f t="shared" si="67"/>
        <v>1572</v>
      </c>
      <c r="J16" s="88">
        <f t="shared" si="67"/>
        <v>1572</v>
      </c>
      <c r="K16" s="88">
        <f t="shared" si="67"/>
        <v>1572</v>
      </c>
      <c r="L16" s="88">
        <f t="shared" si="67"/>
        <v>1572</v>
      </c>
      <c r="M16" s="88">
        <f t="shared" si="67"/>
        <v>1572</v>
      </c>
      <c r="N16" s="88">
        <f t="shared" si="67"/>
        <v>1572</v>
      </c>
      <c r="O16" s="88">
        <f t="shared" si="67"/>
        <v>1572</v>
      </c>
      <c r="P16" s="88">
        <f t="shared" si="67"/>
        <v>1572</v>
      </c>
      <c r="Q16" s="88">
        <f t="shared" si="67"/>
        <v>1572</v>
      </c>
      <c r="R16" s="148">
        <v>1603.61</v>
      </c>
      <c r="S16" s="88">
        <f t="shared" ref="S16:AC16" si="68">R16</f>
        <v>1603.61</v>
      </c>
      <c r="T16" s="88">
        <f t="shared" si="68"/>
        <v>1603.61</v>
      </c>
      <c r="U16" s="88">
        <f t="shared" si="68"/>
        <v>1603.61</v>
      </c>
      <c r="V16" s="88">
        <f t="shared" si="68"/>
        <v>1603.61</v>
      </c>
      <c r="W16" s="88">
        <f t="shared" si="68"/>
        <v>1603.61</v>
      </c>
      <c r="X16" s="88">
        <f t="shared" si="68"/>
        <v>1603.61</v>
      </c>
      <c r="Y16" s="88">
        <f t="shared" si="68"/>
        <v>1603.61</v>
      </c>
      <c r="Z16" s="88">
        <f t="shared" si="68"/>
        <v>1603.61</v>
      </c>
      <c r="AA16" s="88">
        <f t="shared" si="68"/>
        <v>1603.61</v>
      </c>
      <c r="AB16" s="88">
        <f t="shared" si="68"/>
        <v>1603.61</v>
      </c>
      <c r="AC16" s="88">
        <f t="shared" si="68"/>
        <v>1603.61</v>
      </c>
      <c r="AD16" s="148">
        <v>1626</v>
      </c>
      <c r="AE16" s="88">
        <f t="shared" ref="AE16:AY16" si="69">AD16</f>
        <v>1626</v>
      </c>
      <c r="AF16" s="88">
        <f t="shared" si="69"/>
        <v>1626</v>
      </c>
      <c r="AG16" s="88">
        <f t="shared" si="69"/>
        <v>1626</v>
      </c>
      <c r="AH16" s="88">
        <f t="shared" si="69"/>
        <v>1626</v>
      </c>
      <c r="AI16" s="88">
        <f t="shared" si="69"/>
        <v>1626</v>
      </c>
      <c r="AJ16" s="88">
        <f t="shared" si="69"/>
        <v>1626</v>
      </c>
      <c r="AK16" s="88">
        <f t="shared" si="69"/>
        <v>1626</v>
      </c>
      <c r="AL16" s="88">
        <f t="shared" si="69"/>
        <v>1626</v>
      </c>
      <c r="AM16" s="88">
        <f t="shared" si="69"/>
        <v>1626</v>
      </c>
      <c r="AN16" s="88">
        <f t="shared" si="69"/>
        <v>1626</v>
      </c>
      <c r="AO16" s="88">
        <f t="shared" si="69"/>
        <v>1626</v>
      </c>
      <c r="AP16" s="88">
        <f t="shared" si="69"/>
        <v>1626</v>
      </c>
      <c r="AQ16" s="88">
        <f t="shared" si="69"/>
        <v>1626</v>
      </c>
      <c r="AR16" s="88">
        <f t="shared" si="69"/>
        <v>1626</v>
      </c>
      <c r="AS16" s="88">
        <f t="shared" si="69"/>
        <v>1626</v>
      </c>
      <c r="AT16" s="88">
        <f t="shared" si="69"/>
        <v>1626</v>
      </c>
      <c r="AU16" s="88">
        <f t="shared" si="69"/>
        <v>1626</v>
      </c>
      <c r="AV16" s="88">
        <f t="shared" si="69"/>
        <v>1626</v>
      </c>
      <c r="AW16" s="88">
        <f t="shared" si="69"/>
        <v>1626</v>
      </c>
      <c r="AX16" s="88">
        <f t="shared" si="69"/>
        <v>1626</v>
      </c>
      <c r="AY16" s="88">
        <f t="shared" si="69"/>
        <v>1626</v>
      </c>
      <c r="AZ16" s="148">
        <v>1670</v>
      </c>
      <c r="BA16" s="88">
        <f t="shared" ref="BA16" si="70">AZ16</f>
        <v>1670</v>
      </c>
      <c r="BB16" s="148">
        <v>1692</v>
      </c>
      <c r="BC16" s="88">
        <f t="shared" ref="BC16:BJ16" si="71">BB16</f>
        <v>1692</v>
      </c>
      <c r="BD16" s="88">
        <f t="shared" si="71"/>
        <v>1692</v>
      </c>
      <c r="BE16" s="88">
        <f t="shared" si="71"/>
        <v>1692</v>
      </c>
      <c r="BF16" s="88">
        <f t="shared" si="71"/>
        <v>1692</v>
      </c>
      <c r="BG16" s="88">
        <f t="shared" si="71"/>
        <v>1692</v>
      </c>
      <c r="BH16" s="88">
        <f t="shared" si="71"/>
        <v>1692</v>
      </c>
      <c r="BI16" s="88">
        <f t="shared" si="71"/>
        <v>1692</v>
      </c>
      <c r="BJ16" s="88">
        <f t="shared" si="71"/>
        <v>1692</v>
      </c>
      <c r="BK16" s="148">
        <v>1790</v>
      </c>
      <c r="BL16" s="88">
        <f t="shared" ref="BL16:BS16" si="72">BK16</f>
        <v>1790</v>
      </c>
      <c r="BM16" s="88">
        <f t="shared" si="72"/>
        <v>1790</v>
      </c>
      <c r="BN16" s="88">
        <f t="shared" si="72"/>
        <v>1790</v>
      </c>
      <c r="BO16" s="88">
        <f t="shared" si="72"/>
        <v>1790</v>
      </c>
      <c r="BP16" s="88">
        <f t="shared" si="72"/>
        <v>1790</v>
      </c>
      <c r="BQ16" s="88">
        <f t="shared" si="72"/>
        <v>1790</v>
      </c>
      <c r="BR16" s="88">
        <f t="shared" si="72"/>
        <v>1790</v>
      </c>
      <c r="BS16" s="88">
        <f t="shared" si="72"/>
        <v>1790</v>
      </c>
      <c r="BT16" s="148">
        <v>1870</v>
      </c>
      <c r="BU16" s="88">
        <f t="shared" ref="BU16:BY16" si="73">BT16</f>
        <v>1870</v>
      </c>
      <c r="BV16" s="88">
        <f t="shared" si="73"/>
        <v>1870</v>
      </c>
      <c r="BW16" s="88">
        <f t="shared" si="73"/>
        <v>1870</v>
      </c>
      <c r="BX16" s="88">
        <f t="shared" si="73"/>
        <v>1870</v>
      </c>
      <c r="BY16" s="88">
        <f t="shared" si="73"/>
        <v>1870</v>
      </c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</row>
    <row r="17" spans="1:101" s="3" customFormat="1" ht="10.5" x14ac:dyDescent="0.25">
      <c r="A17" s="144" t="str">
        <f t="shared" si="24"/>
        <v>235</v>
      </c>
      <c r="B17" s="79" t="s">
        <v>73</v>
      </c>
      <c r="C17" s="79" t="s">
        <v>215</v>
      </c>
      <c r="D17" s="80" t="s">
        <v>123</v>
      </c>
      <c r="E17" s="86" t="s">
        <v>46</v>
      </c>
      <c r="F17" s="88">
        <v>1606</v>
      </c>
      <c r="G17" s="88">
        <f t="shared" ref="G17:Q17" si="74">F17</f>
        <v>1606</v>
      </c>
      <c r="H17" s="88">
        <f t="shared" si="74"/>
        <v>1606</v>
      </c>
      <c r="I17" s="88">
        <f t="shared" si="74"/>
        <v>1606</v>
      </c>
      <c r="J17" s="88">
        <f t="shared" si="74"/>
        <v>1606</v>
      </c>
      <c r="K17" s="88">
        <f t="shared" si="74"/>
        <v>1606</v>
      </c>
      <c r="L17" s="88">
        <f t="shared" si="74"/>
        <v>1606</v>
      </c>
      <c r="M17" s="88">
        <f t="shared" si="74"/>
        <v>1606</v>
      </c>
      <c r="N17" s="88">
        <f t="shared" si="74"/>
        <v>1606</v>
      </c>
      <c r="O17" s="88">
        <f t="shared" si="74"/>
        <v>1606</v>
      </c>
      <c r="P17" s="88">
        <f t="shared" si="74"/>
        <v>1606</v>
      </c>
      <c r="Q17" s="88">
        <f t="shared" si="74"/>
        <v>1606</v>
      </c>
      <c r="R17" s="148">
        <v>1638.51</v>
      </c>
      <c r="S17" s="88">
        <f t="shared" ref="S17:AC17" si="75">R17</f>
        <v>1638.51</v>
      </c>
      <c r="T17" s="88">
        <f t="shared" si="75"/>
        <v>1638.51</v>
      </c>
      <c r="U17" s="88">
        <f t="shared" si="75"/>
        <v>1638.51</v>
      </c>
      <c r="V17" s="88">
        <f t="shared" si="75"/>
        <v>1638.51</v>
      </c>
      <c r="W17" s="88">
        <f t="shared" si="75"/>
        <v>1638.51</v>
      </c>
      <c r="X17" s="88">
        <f t="shared" si="75"/>
        <v>1638.51</v>
      </c>
      <c r="Y17" s="88">
        <f t="shared" si="75"/>
        <v>1638.51</v>
      </c>
      <c r="Z17" s="88">
        <f t="shared" si="75"/>
        <v>1638.51</v>
      </c>
      <c r="AA17" s="88">
        <f t="shared" si="75"/>
        <v>1638.51</v>
      </c>
      <c r="AB17" s="88">
        <f t="shared" si="75"/>
        <v>1638.51</v>
      </c>
      <c r="AC17" s="88">
        <f t="shared" si="75"/>
        <v>1638.51</v>
      </c>
      <c r="AD17" s="148">
        <v>1661</v>
      </c>
      <c r="AE17" s="88">
        <f t="shared" ref="AE17:AY17" si="76">AD17</f>
        <v>1661</v>
      </c>
      <c r="AF17" s="88">
        <f t="shared" si="76"/>
        <v>1661</v>
      </c>
      <c r="AG17" s="88">
        <f t="shared" si="76"/>
        <v>1661</v>
      </c>
      <c r="AH17" s="88">
        <f t="shared" si="76"/>
        <v>1661</v>
      </c>
      <c r="AI17" s="88">
        <f t="shared" si="76"/>
        <v>1661</v>
      </c>
      <c r="AJ17" s="88">
        <f t="shared" si="76"/>
        <v>1661</v>
      </c>
      <c r="AK17" s="88">
        <f t="shared" si="76"/>
        <v>1661</v>
      </c>
      <c r="AL17" s="88">
        <f t="shared" si="76"/>
        <v>1661</v>
      </c>
      <c r="AM17" s="88">
        <f t="shared" si="76"/>
        <v>1661</v>
      </c>
      <c r="AN17" s="88">
        <f t="shared" si="76"/>
        <v>1661</v>
      </c>
      <c r="AO17" s="88">
        <f t="shared" si="76"/>
        <v>1661</v>
      </c>
      <c r="AP17" s="88">
        <f t="shared" si="76"/>
        <v>1661</v>
      </c>
      <c r="AQ17" s="88">
        <f t="shared" si="76"/>
        <v>1661</v>
      </c>
      <c r="AR17" s="88">
        <f t="shared" si="76"/>
        <v>1661</v>
      </c>
      <c r="AS17" s="88">
        <f t="shared" si="76"/>
        <v>1661</v>
      </c>
      <c r="AT17" s="88">
        <f t="shared" si="76"/>
        <v>1661</v>
      </c>
      <c r="AU17" s="88">
        <f t="shared" si="76"/>
        <v>1661</v>
      </c>
      <c r="AV17" s="88">
        <f t="shared" si="76"/>
        <v>1661</v>
      </c>
      <c r="AW17" s="88">
        <f t="shared" si="76"/>
        <v>1661</v>
      </c>
      <c r="AX17" s="88">
        <f t="shared" si="76"/>
        <v>1661</v>
      </c>
      <c r="AY17" s="88">
        <f t="shared" si="76"/>
        <v>1661</v>
      </c>
      <c r="AZ17" s="148">
        <v>1706</v>
      </c>
      <c r="BA17" s="88">
        <f t="shared" ref="BA17" si="77">AZ17</f>
        <v>1706</v>
      </c>
      <c r="BB17" s="148">
        <v>1728</v>
      </c>
      <c r="BC17" s="88">
        <f t="shared" ref="BC17:BJ17" si="78">BB17</f>
        <v>1728</v>
      </c>
      <c r="BD17" s="88">
        <f t="shared" si="78"/>
        <v>1728</v>
      </c>
      <c r="BE17" s="88">
        <f t="shared" si="78"/>
        <v>1728</v>
      </c>
      <c r="BF17" s="88">
        <f t="shared" si="78"/>
        <v>1728</v>
      </c>
      <c r="BG17" s="88">
        <f t="shared" si="78"/>
        <v>1728</v>
      </c>
      <c r="BH17" s="88">
        <f t="shared" si="78"/>
        <v>1728</v>
      </c>
      <c r="BI17" s="88">
        <f t="shared" si="78"/>
        <v>1728</v>
      </c>
      <c r="BJ17" s="88">
        <f t="shared" si="78"/>
        <v>1728</v>
      </c>
      <c r="BK17" s="148">
        <v>1829</v>
      </c>
      <c r="BL17" s="88">
        <f t="shared" ref="BL17:BS17" si="79">BK17</f>
        <v>1829</v>
      </c>
      <c r="BM17" s="88">
        <f t="shared" si="79"/>
        <v>1829</v>
      </c>
      <c r="BN17" s="88">
        <f t="shared" si="79"/>
        <v>1829</v>
      </c>
      <c r="BO17" s="88">
        <f t="shared" si="79"/>
        <v>1829</v>
      </c>
      <c r="BP17" s="88">
        <f t="shared" si="79"/>
        <v>1829</v>
      </c>
      <c r="BQ17" s="88">
        <f t="shared" si="79"/>
        <v>1829</v>
      </c>
      <c r="BR17" s="88">
        <f t="shared" si="79"/>
        <v>1829</v>
      </c>
      <c r="BS17" s="88">
        <f t="shared" si="79"/>
        <v>1829</v>
      </c>
      <c r="BT17" s="148">
        <v>1911</v>
      </c>
      <c r="BU17" s="88">
        <f t="shared" ref="BU17:BY17" si="80">BT17</f>
        <v>1911</v>
      </c>
      <c r="BV17" s="88">
        <f t="shared" si="80"/>
        <v>1911</v>
      </c>
      <c r="BW17" s="88">
        <f t="shared" si="80"/>
        <v>1911</v>
      </c>
      <c r="BX17" s="88">
        <f t="shared" si="80"/>
        <v>1911</v>
      </c>
      <c r="BY17" s="88">
        <f t="shared" si="80"/>
        <v>1911</v>
      </c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</row>
    <row r="18" spans="1:101" s="3" customFormat="1" ht="10.5" x14ac:dyDescent="0.25">
      <c r="A18" s="144" t="str">
        <f t="shared" si="24"/>
        <v>240</v>
      </c>
      <c r="B18" s="79" t="s">
        <v>73</v>
      </c>
      <c r="C18" s="79" t="s">
        <v>215</v>
      </c>
      <c r="D18" s="80" t="s">
        <v>190</v>
      </c>
      <c r="E18" s="86" t="s">
        <v>46</v>
      </c>
      <c r="F18" s="88">
        <v>1623.9</v>
      </c>
      <c r="G18" s="88">
        <f t="shared" ref="G18:Q18" si="81">F18</f>
        <v>1623.9</v>
      </c>
      <c r="H18" s="88">
        <f t="shared" si="81"/>
        <v>1623.9</v>
      </c>
      <c r="I18" s="88">
        <f t="shared" si="81"/>
        <v>1623.9</v>
      </c>
      <c r="J18" s="88">
        <f t="shared" si="81"/>
        <v>1623.9</v>
      </c>
      <c r="K18" s="88">
        <f t="shared" si="81"/>
        <v>1623.9</v>
      </c>
      <c r="L18" s="88">
        <f t="shared" si="81"/>
        <v>1623.9</v>
      </c>
      <c r="M18" s="88">
        <f t="shared" si="81"/>
        <v>1623.9</v>
      </c>
      <c r="N18" s="88">
        <f t="shared" si="81"/>
        <v>1623.9</v>
      </c>
      <c r="O18" s="88">
        <f t="shared" si="81"/>
        <v>1623.9</v>
      </c>
      <c r="P18" s="88">
        <f t="shared" si="81"/>
        <v>1623.9</v>
      </c>
      <c r="Q18" s="88">
        <f t="shared" si="81"/>
        <v>1623.9</v>
      </c>
      <c r="R18" s="148">
        <v>1656.38</v>
      </c>
      <c r="S18" s="88">
        <f t="shared" ref="S18:AC18" si="82">R18</f>
        <v>1656.38</v>
      </c>
      <c r="T18" s="88">
        <f t="shared" si="82"/>
        <v>1656.38</v>
      </c>
      <c r="U18" s="88">
        <f t="shared" si="82"/>
        <v>1656.38</v>
      </c>
      <c r="V18" s="88">
        <f t="shared" si="82"/>
        <v>1656.38</v>
      </c>
      <c r="W18" s="88">
        <f t="shared" si="82"/>
        <v>1656.38</v>
      </c>
      <c r="X18" s="88">
        <f t="shared" si="82"/>
        <v>1656.38</v>
      </c>
      <c r="Y18" s="88">
        <f t="shared" si="82"/>
        <v>1656.38</v>
      </c>
      <c r="Z18" s="88">
        <f t="shared" si="82"/>
        <v>1656.38</v>
      </c>
      <c r="AA18" s="88">
        <f t="shared" si="82"/>
        <v>1656.38</v>
      </c>
      <c r="AB18" s="88">
        <f t="shared" si="82"/>
        <v>1656.38</v>
      </c>
      <c r="AC18" s="88">
        <f t="shared" si="82"/>
        <v>1656.38</v>
      </c>
      <c r="AD18" s="148">
        <v>1679.57</v>
      </c>
      <c r="AE18" s="88">
        <f t="shared" ref="AE18:AY18" si="83">AD18</f>
        <v>1679.57</v>
      </c>
      <c r="AF18" s="88">
        <f t="shared" si="83"/>
        <v>1679.57</v>
      </c>
      <c r="AG18" s="88">
        <f t="shared" si="83"/>
        <v>1679.57</v>
      </c>
      <c r="AH18" s="88">
        <f t="shared" si="83"/>
        <v>1679.57</v>
      </c>
      <c r="AI18" s="88">
        <f t="shared" si="83"/>
        <v>1679.57</v>
      </c>
      <c r="AJ18" s="88">
        <f t="shared" si="83"/>
        <v>1679.57</v>
      </c>
      <c r="AK18" s="88">
        <f t="shared" si="83"/>
        <v>1679.57</v>
      </c>
      <c r="AL18" s="88">
        <f t="shared" si="83"/>
        <v>1679.57</v>
      </c>
      <c r="AM18" s="88">
        <f t="shared" si="83"/>
        <v>1679.57</v>
      </c>
      <c r="AN18" s="88">
        <f t="shared" si="83"/>
        <v>1679.57</v>
      </c>
      <c r="AO18" s="88">
        <f t="shared" si="83"/>
        <v>1679.57</v>
      </c>
      <c r="AP18" s="88">
        <f t="shared" si="83"/>
        <v>1679.57</v>
      </c>
      <c r="AQ18" s="88">
        <f t="shared" si="83"/>
        <v>1679.57</v>
      </c>
      <c r="AR18" s="88">
        <f t="shared" si="83"/>
        <v>1679.57</v>
      </c>
      <c r="AS18" s="88">
        <f t="shared" si="83"/>
        <v>1679.57</v>
      </c>
      <c r="AT18" s="88">
        <f t="shared" si="83"/>
        <v>1679.57</v>
      </c>
      <c r="AU18" s="88">
        <f t="shared" si="83"/>
        <v>1679.57</v>
      </c>
      <c r="AV18" s="88">
        <f t="shared" si="83"/>
        <v>1679.57</v>
      </c>
      <c r="AW18" s="88">
        <f t="shared" si="83"/>
        <v>1679.57</v>
      </c>
      <c r="AX18" s="88">
        <f t="shared" si="83"/>
        <v>1679.57</v>
      </c>
      <c r="AY18" s="88">
        <f t="shared" si="83"/>
        <v>1679.57</v>
      </c>
      <c r="AZ18" s="148">
        <v>1725</v>
      </c>
      <c r="BA18" s="88">
        <f t="shared" ref="BA18" si="84">AZ18</f>
        <v>1725</v>
      </c>
      <c r="BB18" s="148">
        <v>1747</v>
      </c>
      <c r="BC18" s="88">
        <f t="shared" ref="BC18:BJ18" si="85">BB18</f>
        <v>1747</v>
      </c>
      <c r="BD18" s="88">
        <f t="shared" si="85"/>
        <v>1747</v>
      </c>
      <c r="BE18" s="88">
        <f t="shared" si="85"/>
        <v>1747</v>
      </c>
      <c r="BF18" s="88">
        <f t="shared" si="85"/>
        <v>1747</v>
      </c>
      <c r="BG18" s="88">
        <f t="shared" si="85"/>
        <v>1747</v>
      </c>
      <c r="BH18" s="88">
        <f t="shared" si="85"/>
        <v>1747</v>
      </c>
      <c r="BI18" s="88">
        <f t="shared" si="85"/>
        <v>1747</v>
      </c>
      <c r="BJ18" s="88">
        <f t="shared" si="85"/>
        <v>1747</v>
      </c>
      <c r="BK18" s="148">
        <v>1849</v>
      </c>
      <c r="BL18" s="88">
        <f t="shared" ref="BL18:BS18" si="86">BK18</f>
        <v>1849</v>
      </c>
      <c r="BM18" s="88">
        <f t="shared" si="86"/>
        <v>1849</v>
      </c>
      <c r="BN18" s="88">
        <f t="shared" si="86"/>
        <v>1849</v>
      </c>
      <c r="BO18" s="88">
        <f t="shared" si="86"/>
        <v>1849</v>
      </c>
      <c r="BP18" s="88">
        <f t="shared" si="86"/>
        <v>1849</v>
      </c>
      <c r="BQ18" s="88">
        <f t="shared" si="86"/>
        <v>1849</v>
      </c>
      <c r="BR18" s="88">
        <f t="shared" si="86"/>
        <v>1849</v>
      </c>
      <c r="BS18" s="88">
        <f t="shared" si="86"/>
        <v>1849</v>
      </c>
      <c r="BT18" s="148">
        <v>1932</v>
      </c>
      <c r="BU18" s="88">
        <f t="shared" ref="BU18:BY18" si="87">BT18</f>
        <v>1932</v>
      </c>
      <c r="BV18" s="88">
        <f t="shared" si="87"/>
        <v>1932</v>
      </c>
      <c r="BW18" s="88">
        <f t="shared" si="87"/>
        <v>1932</v>
      </c>
      <c r="BX18" s="88">
        <f t="shared" si="87"/>
        <v>1932</v>
      </c>
      <c r="BY18" s="88">
        <f t="shared" si="87"/>
        <v>1932</v>
      </c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</row>
    <row r="19" spans="1:101" s="3" customFormat="1" ht="10.5" x14ac:dyDescent="0.25">
      <c r="A19" s="144" t="str">
        <f t="shared" si="24"/>
        <v>245</v>
      </c>
      <c r="B19" s="79" t="s">
        <v>73</v>
      </c>
      <c r="C19" s="79" t="s">
        <v>215</v>
      </c>
      <c r="D19" s="80" t="s">
        <v>124</v>
      </c>
      <c r="E19" s="86" t="s">
        <v>46</v>
      </c>
      <c r="F19" s="88">
        <v>1641</v>
      </c>
      <c r="G19" s="88">
        <f t="shared" ref="G19:Q19" si="88">F19</f>
        <v>1641</v>
      </c>
      <c r="H19" s="88">
        <f t="shared" si="88"/>
        <v>1641</v>
      </c>
      <c r="I19" s="88">
        <f t="shared" si="88"/>
        <v>1641</v>
      </c>
      <c r="J19" s="88">
        <f t="shared" si="88"/>
        <v>1641</v>
      </c>
      <c r="K19" s="88">
        <f t="shared" si="88"/>
        <v>1641</v>
      </c>
      <c r="L19" s="88">
        <f t="shared" si="88"/>
        <v>1641</v>
      </c>
      <c r="M19" s="88">
        <f t="shared" si="88"/>
        <v>1641</v>
      </c>
      <c r="N19" s="88">
        <f t="shared" si="88"/>
        <v>1641</v>
      </c>
      <c r="O19" s="88">
        <f t="shared" si="88"/>
        <v>1641</v>
      </c>
      <c r="P19" s="88">
        <f t="shared" si="88"/>
        <v>1641</v>
      </c>
      <c r="Q19" s="88">
        <f t="shared" si="88"/>
        <v>1641</v>
      </c>
      <c r="R19" s="148">
        <v>1674</v>
      </c>
      <c r="S19" s="88">
        <f t="shared" ref="S19:AC19" si="89">R19</f>
        <v>1674</v>
      </c>
      <c r="T19" s="88">
        <f t="shared" si="89"/>
        <v>1674</v>
      </c>
      <c r="U19" s="88">
        <f t="shared" si="89"/>
        <v>1674</v>
      </c>
      <c r="V19" s="88">
        <f t="shared" si="89"/>
        <v>1674</v>
      </c>
      <c r="W19" s="88">
        <f t="shared" si="89"/>
        <v>1674</v>
      </c>
      <c r="X19" s="88">
        <f t="shared" si="89"/>
        <v>1674</v>
      </c>
      <c r="Y19" s="88">
        <f t="shared" si="89"/>
        <v>1674</v>
      </c>
      <c r="Z19" s="88">
        <f t="shared" si="89"/>
        <v>1674</v>
      </c>
      <c r="AA19" s="88">
        <f t="shared" si="89"/>
        <v>1674</v>
      </c>
      <c r="AB19" s="88">
        <f t="shared" si="89"/>
        <v>1674</v>
      </c>
      <c r="AC19" s="88">
        <f t="shared" si="89"/>
        <v>1674</v>
      </c>
      <c r="AD19" s="148">
        <v>1698</v>
      </c>
      <c r="AE19" s="88">
        <f t="shared" ref="AE19:AY19" si="90">AD19</f>
        <v>1698</v>
      </c>
      <c r="AF19" s="88">
        <f t="shared" si="90"/>
        <v>1698</v>
      </c>
      <c r="AG19" s="88">
        <f t="shared" si="90"/>
        <v>1698</v>
      </c>
      <c r="AH19" s="88">
        <f t="shared" si="90"/>
        <v>1698</v>
      </c>
      <c r="AI19" s="88">
        <f t="shared" si="90"/>
        <v>1698</v>
      </c>
      <c r="AJ19" s="88">
        <f t="shared" si="90"/>
        <v>1698</v>
      </c>
      <c r="AK19" s="88">
        <f t="shared" si="90"/>
        <v>1698</v>
      </c>
      <c r="AL19" s="88">
        <f t="shared" si="90"/>
        <v>1698</v>
      </c>
      <c r="AM19" s="88">
        <f t="shared" si="90"/>
        <v>1698</v>
      </c>
      <c r="AN19" s="88">
        <f t="shared" si="90"/>
        <v>1698</v>
      </c>
      <c r="AO19" s="88">
        <f t="shared" si="90"/>
        <v>1698</v>
      </c>
      <c r="AP19" s="88">
        <f t="shared" si="90"/>
        <v>1698</v>
      </c>
      <c r="AQ19" s="88">
        <f t="shared" si="90"/>
        <v>1698</v>
      </c>
      <c r="AR19" s="88">
        <f t="shared" si="90"/>
        <v>1698</v>
      </c>
      <c r="AS19" s="88">
        <f t="shared" si="90"/>
        <v>1698</v>
      </c>
      <c r="AT19" s="88">
        <f t="shared" si="90"/>
        <v>1698</v>
      </c>
      <c r="AU19" s="88">
        <f t="shared" si="90"/>
        <v>1698</v>
      </c>
      <c r="AV19" s="88">
        <f t="shared" si="90"/>
        <v>1698</v>
      </c>
      <c r="AW19" s="88">
        <f t="shared" si="90"/>
        <v>1698</v>
      </c>
      <c r="AX19" s="88">
        <f t="shared" si="90"/>
        <v>1698</v>
      </c>
      <c r="AY19" s="88">
        <f t="shared" si="90"/>
        <v>1698</v>
      </c>
      <c r="AZ19" s="148">
        <v>1743.53</v>
      </c>
      <c r="BA19" s="88">
        <f t="shared" ref="BA19" si="91">AZ19</f>
        <v>1743.53</v>
      </c>
      <c r="BB19" s="148">
        <v>1766</v>
      </c>
      <c r="BC19" s="88">
        <f t="shared" ref="BC19:BJ19" si="92">BB19</f>
        <v>1766</v>
      </c>
      <c r="BD19" s="88">
        <f t="shared" si="92"/>
        <v>1766</v>
      </c>
      <c r="BE19" s="88">
        <f t="shared" si="92"/>
        <v>1766</v>
      </c>
      <c r="BF19" s="88">
        <f t="shared" si="92"/>
        <v>1766</v>
      </c>
      <c r="BG19" s="88">
        <f t="shared" si="92"/>
        <v>1766</v>
      </c>
      <c r="BH19" s="88">
        <f t="shared" si="92"/>
        <v>1766</v>
      </c>
      <c r="BI19" s="88">
        <f t="shared" si="92"/>
        <v>1766</v>
      </c>
      <c r="BJ19" s="88">
        <f t="shared" si="92"/>
        <v>1766</v>
      </c>
      <c r="BK19" s="148">
        <v>1869</v>
      </c>
      <c r="BL19" s="88">
        <f t="shared" ref="BL19:BS19" si="93">BK19</f>
        <v>1869</v>
      </c>
      <c r="BM19" s="88">
        <f t="shared" si="93"/>
        <v>1869</v>
      </c>
      <c r="BN19" s="88">
        <f t="shared" si="93"/>
        <v>1869</v>
      </c>
      <c r="BO19" s="88">
        <f t="shared" si="93"/>
        <v>1869</v>
      </c>
      <c r="BP19" s="88">
        <f t="shared" si="93"/>
        <v>1869</v>
      </c>
      <c r="BQ19" s="88">
        <f t="shared" si="93"/>
        <v>1869</v>
      </c>
      <c r="BR19" s="88">
        <f t="shared" si="93"/>
        <v>1869</v>
      </c>
      <c r="BS19" s="88">
        <f t="shared" si="93"/>
        <v>1869</v>
      </c>
      <c r="BT19" s="148">
        <v>1952.72</v>
      </c>
      <c r="BU19" s="88">
        <f t="shared" ref="BU19:BY19" si="94">BT19</f>
        <v>1952.72</v>
      </c>
      <c r="BV19" s="88">
        <f t="shared" si="94"/>
        <v>1952.72</v>
      </c>
      <c r="BW19" s="88">
        <f t="shared" si="94"/>
        <v>1952.72</v>
      </c>
      <c r="BX19" s="88">
        <f t="shared" si="94"/>
        <v>1952.72</v>
      </c>
      <c r="BY19" s="88">
        <f t="shared" si="94"/>
        <v>1952.72</v>
      </c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</row>
    <row r="20" spans="1:101" s="3" customFormat="1" ht="10.5" x14ac:dyDescent="0.25">
      <c r="A20" s="144" t="str">
        <f t="shared" si="24"/>
        <v>250</v>
      </c>
      <c r="B20" s="79" t="s">
        <v>73</v>
      </c>
      <c r="C20" s="79" t="s">
        <v>215</v>
      </c>
      <c r="D20" s="80" t="s">
        <v>133</v>
      </c>
      <c r="E20" s="86" t="s">
        <v>46</v>
      </c>
      <c r="F20" s="88">
        <v>1658.94</v>
      </c>
      <c r="G20" s="88">
        <f t="shared" ref="G20:Q20" si="95">F20</f>
        <v>1658.94</v>
      </c>
      <c r="H20" s="88">
        <f t="shared" si="95"/>
        <v>1658.94</v>
      </c>
      <c r="I20" s="88">
        <f t="shared" si="95"/>
        <v>1658.94</v>
      </c>
      <c r="J20" s="88">
        <f t="shared" si="95"/>
        <v>1658.94</v>
      </c>
      <c r="K20" s="88">
        <f t="shared" si="95"/>
        <v>1658.94</v>
      </c>
      <c r="L20" s="88">
        <f t="shared" si="95"/>
        <v>1658.94</v>
      </c>
      <c r="M20" s="88">
        <f t="shared" si="95"/>
        <v>1658.94</v>
      </c>
      <c r="N20" s="88">
        <f t="shared" si="95"/>
        <v>1658.94</v>
      </c>
      <c r="O20" s="88">
        <f t="shared" si="95"/>
        <v>1658.94</v>
      </c>
      <c r="P20" s="88">
        <f t="shared" si="95"/>
        <v>1658.94</v>
      </c>
      <c r="Q20" s="88">
        <f t="shared" si="95"/>
        <v>1658.94</v>
      </c>
      <c r="R20" s="148">
        <v>1692</v>
      </c>
      <c r="S20" s="88">
        <f t="shared" ref="S20:AC20" si="96">R20</f>
        <v>1692</v>
      </c>
      <c r="T20" s="88">
        <f t="shared" si="96"/>
        <v>1692</v>
      </c>
      <c r="U20" s="88">
        <f t="shared" si="96"/>
        <v>1692</v>
      </c>
      <c r="V20" s="88">
        <f t="shared" si="96"/>
        <v>1692</v>
      </c>
      <c r="W20" s="88">
        <f t="shared" si="96"/>
        <v>1692</v>
      </c>
      <c r="X20" s="88">
        <f t="shared" si="96"/>
        <v>1692</v>
      </c>
      <c r="Y20" s="88">
        <f t="shared" si="96"/>
        <v>1692</v>
      </c>
      <c r="Z20" s="88">
        <f t="shared" si="96"/>
        <v>1692</v>
      </c>
      <c r="AA20" s="88">
        <f t="shared" si="96"/>
        <v>1692</v>
      </c>
      <c r="AB20" s="88">
        <f t="shared" si="96"/>
        <v>1692</v>
      </c>
      <c r="AC20" s="88">
        <f t="shared" si="96"/>
        <v>1692</v>
      </c>
      <c r="AD20" s="148">
        <v>1716</v>
      </c>
      <c r="AE20" s="88">
        <f t="shared" ref="AE20:AY20" si="97">AD20</f>
        <v>1716</v>
      </c>
      <c r="AF20" s="88">
        <f t="shared" si="97"/>
        <v>1716</v>
      </c>
      <c r="AG20" s="88">
        <f t="shared" si="97"/>
        <v>1716</v>
      </c>
      <c r="AH20" s="88">
        <f t="shared" si="97"/>
        <v>1716</v>
      </c>
      <c r="AI20" s="88">
        <f t="shared" si="97"/>
        <v>1716</v>
      </c>
      <c r="AJ20" s="88">
        <f t="shared" si="97"/>
        <v>1716</v>
      </c>
      <c r="AK20" s="88">
        <f t="shared" si="97"/>
        <v>1716</v>
      </c>
      <c r="AL20" s="88">
        <f t="shared" si="97"/>
        <v>1716</v>
      </c>
      <c r="AM20" s="88">
        <f t="shared" si="97"/>
        <v>1716</v>
      </c>
      <c r="AN20" s="88">
        <f t="shared" si="97"/>
        <v>1716</v>
      </c>
      <c r="AO20" s="88">
        <f t="shared" si="97"/>
        <v>1716</v>
      </c>
      <c r="AP20" s="88">
        <f t="shared" si="97"/>
        <v>1716</v>
      </c>
      <c r="AQ20" s="88">
        <f t="shared" si="97"/>
        <v>1716</v>
      </c>
      <c r="AR20" s="88">
        <f t="shared" si="97"/>
        <v>1716</v>
      </c>
      <c r="AS20" s="88">
        <f t="shared" si="97"/>
        <v>1716</v>
      </c>
      <c r="AT20" s="88">
        <f t="shared" si="97"/>
        <v>1716</v>
      </c>
      <c r="AU20" s="88">
        <f t="shared" si="97"/>
        <v>1716</v>
      </c>
      <c r="AV20" s="88">
        <f t="shared" si="97"/>
        <v>1716</v>
      </c>
      <c r="AW20" s="88">
        <f t="shared" si="97"/>
        <v>1716</v>
      </c>
      <c r="AX20" s="88">
        <f t="shared" si="97"/>
        <v>1716</v>
      </c>
      <c r="AY20" s="88">
        <f t="shared" si="97"/>
        <v>1716</v>
      </c>
      <c r="AZ20" s="148">
        <v>1762.14</v>
      </c>
      <c r="BA20" s="88">
        <f t="shared" ref="BA20" si="98">AZ20</f>
        <v>1762.14</v>
      </c>
      <c r="BB20" s="148">
        <v>1785</v>
      </c>
      <c r="BC20" s="88">
        <f t="shared" ref="BC20:BJ20" si="99">BB20</f>
        <v>1785</v>
      </c>
      <c r="BD20" s="88">
        <f t="shared" si="99"/>
        <v>1785</v>
      </c>
      <c r="BE20" s="88">
        <f t="shared" si="99"/>
        <v>1785</v>
      </c>
      <c r="BF20" s="88">
        <f t="shared" si="99"/>
        <v>1785</v>
      </c>
      <c r="BG20" s="88">
        <f t="shared" si="99"/>
        <v>1785</v>
      </c>
      <c r="BH20" s="88">
        <f t="shared" si="99"/>
        <v>1785</v>
      </c>
      <c r="BI20" s="88">
        <f t="shared" si="99"/>
        <v>1785</v>
      </c>
      <c r="BJ20" s="88">
        <f t="shared" si="99"/>
        <v>1785</v>
      </c>
      <c r="BK20" s="148">
        <v>1889</v>
      </c>
      <c r="BL20" s="88">
        <f t="shared" ref="BL20:BS20" si="100">BK20</f>
        <v>1889</v>
      </c>
      <c r="BM20" s="88">
        <f t="shared" si="100"/>
        <v>1889</v>
      </c>
      <c r="BN20" s="88">
        <f t="shared" si="100"/>
        <v>1889</v>
      </c>
      <c r="BO20" s="88">
        <f t="shared" si="100"/>
        <v>1889</v>
      </c>
      <c r="BP20" s="88">
        <f t="shared" si="100"/>
        <v>1889</v>
      </c>
      <c r="BQ20" s="88">
        <f t="shared" si="100"/>
        <v>1889</v>
      </c>
      <c r="BR20" s="88">
        <f t="shared" si="100"/>
        <v>1889</v>
      </c>
      <c r="BS20" s="88">
        <f t="shared" si="100"/>
        <v>1889</v>
      </c>
      <c r="BT20" s="148">
        <v>1973.57</v>
      </c>
      <c r="BU20" s="88">
        <f t="shared" ref="BU20:BY20" si="101">BT20</f>
        <v>1973.57</v>
      </c>
      <c r="BV20" s="88">
        <f t="shared" si="101"/>
        <v>1973.57</v>
      </c>
      <c r="BW20" s="88">
        <f t="shared" si="101"/>
        <v>1973.57</v>
      </c>
      <c r="BX20" s="88">
        <f t="shared" si="101"/>
        <v>1973.57</v>
      </c>
      <c r="BY20" s="88">
        <f t="shared" si="101"/>
        <v>1973.57</v>
      </c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</row>
    <row r="21" spans="1:101" s="3" customFormat="1" ht="10.5" x14ac:dyDescent="0.25">
      <c r="A21" s="144" t="str">
        <f t="shared" si="24"/>
        <v>255</v>
      </c>
      <c r="B21" s="79" t="s">
        <v>73</v>
      </c>
      <c r="C21" s="79" t="s">
        <v>215</v>
      </c>
      <c r="D21" s="80" t="s">
        <v>125</v>
      </c>
      <c r="E21" s="86" t="s">
        <v>46</v>
      </c>
      <c r="F21" s="88">
        <v>1676</v>
      </c>
      <c r="G21" s="88">
        <f t="shared" ref="G21:Q21" si="102">F21</f>
        <v>1676</v>
      </c>
      <c r="H21" s="88">
        <f t="shared" si="102"/>
        <v>1676</v>
      </c>
      <c r="I21" s="88">
        <f t="shared" si="102"/>
        <v>1676</v>
      </c>
      <c r="J21" s="88">
        <f t="shared" si="102"/>
        <v>1676</v>
      </c>
      <c r="K21" s="88">
        <f t="shared" si="102"/>
        <v>1676</v>
      </c>
      <c r="L21" s="88">
        <f t="shared" si="102"/>
        <v>1676</v>
      </c>
      <c r="M21" s="88">
        <f t="shared" si="102"/>
        <v>1676</v>
      </c>
      <c r="N21" s="88">
        <f t="shared" si="102"/>
        <v>1676</v>
      </c>
      <c r="O21" s="88">
        <f t="shared" si="102"/>
        <v>1676</v>
      </c>
      <c r="P21" s="88">
        <f t="shared" si="102"/>
        <v>1676</v>
      </c>
      <c r="Q21" s="88">
        <f t="shared" si="102"/>
        <v>1676</v>
      </c>
      <c r="R21" s="148">
        <v>1710</v>
      </c>
      <c r="S21" s="88">
        <f t="shared" ref="S21:AC21" si="103">R21</f>
        <v>1710</v>
      </c>
      <c r="T21" s="88">
        <f t="shared" si="103"/>
        <v>1710</v>
      </c>
      <c r="U21" s="88">
        <f t="shared" si="103"/>
        <v>1710</v>
      </c>
      <c r="V21" s="88">
        <f t="shared" si="103"/>
        <v>1710</v>
      </c>
      <c r="W21" s="88">
        <f t="shared" si="103"/>
        <v>1710</v>
      </c>
      <c r="X21" s="88">
        <f t="shared" si="103"/>
        <v>1710</v>
      </c>
      <c r="Y21" s="88">
        <f t="shared" si="103"/>
        <v>1710</v>
      </c>
      <c r="Z21" s="88">
        <f t="shared" si="103"/>
        <v>1710</v>
      </c>
      <c r="AA21" s="88">
        <f t="shared" si="103"/>
        <v>1710</v>
      </c>
      <c r="AB21" s="88">
        <f t="shared" si="103"/>
        <v>1710</v>
      </c>
      <c r="AC21" s="88">
        <f t="shared" si="103"/>
        <v>1710</v>
      </c>
      <c r="AD21" s="148">
        <v>1733.92</v>
      </c>
      <c r="AE21" s="88">
        <f t="shared" ref="AE21:AY21" si="104">AD21</f>
        <v>1733.92</v>
      </c>
      <c r="AF21" s="88">
        <f t="shared" si="104"/>
        <v>1733.92</v>
      </c>
      <c r="AG21" s="88">
        <f t="shared" si="104"/>
        <v>1733.92</v>
      </c>
      <c r="AH21" s="88">
        <f t="shared" si="104"/>
        <v>1733.92</v>
      </c>
      <c r="AI21" s="88">
        <f t="shared" si="104"/>
        <v>1733.92</v>
      </c>
      <c r="AJ21" s="88">
        <f t="shared" si="104"/>
        <v>1733.92</v>
      </c>
      <c r="AK21" s="88">
        <f t="shared" si="104"/>
        <v>1733.92</v>
      </c>
      <c r="AL21" s="88">
        <f t="shared" si="104"/>
        <v>1733.92</v>
      </c>
      <c r="AM21" s="88">
        <f t="shared" si="104"/>
        <v>1733.92</v>
      </c>
      <c r="AN21" s="88">
        <f t="shared" si="104"/>
        <v>1733.92</v>
      </c>
      <c r="AO21" s="88">
        <f t="shared" si="104"/>
        <v>1733.92</v>
      </c>
      <c r="AP21" s="88">
        <f t="shared" si="104"/>
        <v>1733.92</v>
      </c>
      <c r="AQ21" s="88">
        <f t="shared" si="104"/>
        <v>1733.92</v>
      </c>
      <c r="AR21" s="88">
        <f t="shared" si="104"/>
        <v>1733.92</v>
      </c>
      <c r="AS21" s="88">
        <f t="shared" si="104"/>
        <v>1733.92</v>
      </c>
      <c r="AT21" s="88">
        <f t="shared" si="104"/>
        <v>1733.92</v>
      </c>
      <c r="AU21" s="88">
        <f t="shared" si="104"/>
        <v>1733.92</v>
      </c>
      <c r="AV21" s="88">
        <f t="shared" si="104"/>
        <v>1733.92</v>
      </c>
      <c r="AW21" s="88">
        <f t="shared" si="104"/>
        <v>1733.92</v>
      </c>
      <c r="AX21" s="88">
        <f t="shared" si="104"/>
        <v>1733.92</v>
      </c>
      <c r="AY21" s="88">
        <f t="shared" si="104"/>
        <v>1733.92</v>
      </c>
      <c r="AZ21" s="148">
        <v>1780.74</v>
      </c>
      <c r="BA21" s="88">
        <f t="shared" ref="BA21" si="105">AZ21</f>
        <v>1780.74</v>
      </c>
      <c r="BB21" s="148">
        <v>1803.89</v>
      </c>
      <c r="BC21" s="88">
        <f t="shared" ref="BC21:BJ21" si="106">BB21</f>
        <v>1803.89</v>
      </c>
      <c r="BD21" s="88">
        <f t="shared" si="106"/>
        <v>1803.89</v>
      </c>
      <c r="BE21" s="88">
        <f t="shared" si="106"/>
        <v>1803.89</v>
      </c>
      <c r="BF21" s="88">
        <f t="shared" si="106"/>
        <v>1803.89</v>
      </c>
      <c r="BG21" s="88">
        <f t="shared" si="106"/>
        <v>1803.89</v>
      </c>
      <c r="BH21" s="88">
        <f t="shared" si="106"/>
        <v>1803.89</v>
      </c>
      <c r="BI21" s="88">
        <f t="shared" si="106"/>
        <v>1803.89</v>
      </c>
      <c r="BJ21" s="88">
        <f t="shared" si="106"/>
        <v>1803.89</v>
      </c>
      <c r="BK21" s="148">
        <v>1908.51</v>
      </c>
      <c r="BL21" s="88">
        <f t="shared" ref="BL21:BS21" si="107">BK21</f>
        <v>1908.51</v>
      </c>
      <c r="BM21" s="88">
        <f t="shared" si="107"/>
        <v>1908.51</v>
      </c>
      <c r="BN21" s="88">
        <f t="shared" si="107"/>
        <v>1908.51</v>
      </c>
      <c r="BO21" s="88">
        <f t="shared" si="107"/>
        <v>1908.51</v>
      </c>
      <c r="BP21" s="88">
        <f t="shared" si="107"/>
        <v>1908.51</v>
      </c>
      <c r="BQ21" s="88">
        <f t="shared" si="107"/>
        <v>1908.51</v>
      </c>
      <c r="BR21" s="88">
        <f t="shared" si="107"/>
        <v>1908.51</v>
      </c>
      <c r="BS21" s="88">
        <f t="shared" si="107"/>
        <v>1908.51</v>
      </c>
      <c r="BT21" s="148">
        <v>1994</v>
      </c>
      <c r="BU21" s="88">
        <f t="shared" ref="BU21:BY21" si="108">BT21</f>
        <v>1994</v>
      </c>
      <c r="BV21" s="88">
        <f t="shared" si="108"/>
        <v>1994</v>
      </c>
      <c r="BW21" s="88">
        <f t="shared" si="108"/>
        <v>1994</v>
      </c>
      <c r="BX21" s="88">
        <f t="shared" si="108"/>
        <v>1994</v>
      </c>
      <c r="BY21" s="88">
        <f t="shared" si="108"/>
        <v>1994</v>
      </c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</row>
    <row r="22" spans="1:101" s="3" customFormat="1" ht="10.5" x14ac:dyDescent="0.25">
      <c r="A22" s="144" t="str">
        <f t="shared" si="24"/>
        <v>260</v>
      </c>
      <c r="B22" s="79" t="s">
        <v>73</v>
      </c>
      <c r="C22" s="79" t="s">
        <v>215</v>
      </c>
      <c r="D22" s="80" t="s">
        <v>193</v>
      </c>
      <c r="E22" s="86" t="s">
        <v>46</v>
      </c>
      <c r="F22" s="88">
        <v>1693.96</v>
      </c>
      <c r="G22" s="88">
        <f t="shared" ref="G22:Q22" si="109">F22</f>
        <v>1693.96</v>
      </c>
      <c r="H22" s="88">
        <f t="shared" si="109"/>
        <v>1693.96</v>
      </c>
      <c r="I22" s="88">
        <f t="shared" si="109"/>
        <v>1693.96</v>
      </c>
      <c r="J22" s="88">
        <f t="shared" si="109"/>
        <v>1693.96</v>
      </c>
      <c r="K22" s="88">
        <f t="shared" si="109"/>
        <v>1693.96</v>
      </c>
      <c r="L22" s="88">
        <f t="shared" si="109"/>
        <v>1693.96</v>
      </c>
      <c r="M22" s="88">
        <f t="shared" si="109"/>
        <v>1693.96</v>
      </c>
      <c r="N22" s="88">
        <f t="shared" si="109"/>
        <v>1693.96</v>
      </c>
      <c r="O22" s="88">
        <f t="shared" si="109"/>
        <v>1693.96</v>
      </c>
      <c r="P22" s="88">
        <f t="shared" si="109"/>
        <v>1693.96</v>
      </c>
      <c r="Q22" s="88">
        <f t="shared" si="109"/>
        <v>1693.96</v>
      </c>
      <c r="R22" s="148">
        <v>1728</v>
      </c>
      <c r="S22" s="88">
        <f t="shared" ref="S22:AC22" si="110">R22</f>
        <v>1728</v>
      </c>
      <c r="T22" s="88">
        <f t="shared" si="110"/>
        <v>1728</v>
      </c>
      <c r="U22" s="88">
        <f t="shared" si="110"/>
        <v>1728</v>
      </c>
      <c r="V22" s="88">
        <f t="shared" si="110"/>
        <v>1728</v>
      </c>
      <c r="W22" s="88">
        <f t="shared" si="110"/>
        <v>1728</v>
      </c>
      <c r="X22" s="88">
        <f t="shared" si="110"/>
        <v>1728</v>
      </c>
      <c r="Y22" s="88">
        <f t="shared" si="110"/>
        <v>1728</v>
      </c>
      <c r="Z22" s="88">
        <f t="shared" si="110"/>
        <v>1728</v>
      </c>
      <c r="AA22" s="88">
        <f t="shared" si="110"/>
        <v>1728</v>
      </c>
      <c r="AB22" s="88">
        <f t="shared" si="110"/>
        <v>1728</v>
      </c>
      <c r="AC22" s="88">
        <f t="shared" si="110"/>
        <v>1728</v>
      </c>
      <c r="AD22" s="148">
        <v>1752</v>
      </c>
      <c r="AE22" s="88">
        <f t="shared" ref="AE22:AY22" si="111">AD22</f>
        <v>1752</v>
      </c>
      <c r="AF22" s="88">
        <f t="shared" si="111"/>
        <v>1752</v>
      </c>
      <c r="AG22" s="88">
        <f t="shared" si="111"/>
        <v>1752</v>
      </c>
      <c r="AH22" s="88">
        <f t="shared" si="111"/>
        <v>1752</v>
      </c>
      <c r="AI22" s="88">
        <f t="shared" si="111"/>
        <v>1752</v>
      </c>
      <c r="AJ22" s="88">
        <f t="shared" si="111"/>
        <v>1752</v>
      </c>
      <c r="AK22" s="88">
        <f t="shared" si="111"/>
        <v>1752</v>
      </c>
      <c r="AL22" s="88">
        <f t="shared" si="111"/>
        <v>1752</v>
      </c>
      <c r="AM22" s="88">
        <f t="shared" si="111"/>
        <v>1752</v>
      </c>
      <c r="AN22" s="88">
        <f t="shared" si="111"/>
        <v>1752</v>
      </c>
      <c r="AO22" s="88">
        <f t="shared" si="111"/>
        <v>1752</v>
      </c>
      <c r="AP22" s="88">
        <f t="shared" si="111"/>
        <v>1752</v>
      </c>
      <c r="AQ22" s="88">
        <f t="shared" si="111"/>
        <v>1752</v>
      </c>
      <c r="AR22" s="88">
        <f t="shared" si="111"/>
        <v>1752</v>
      </c>
      <c r="AS22" s="88">
        <f t="shared" si="111"/>
        <v>1752</v>
      </c>
      <c r="AT22" s="88">
        <f t="shared" si="111"/>
        <v>1752</v>
      </c>
      <c r="AU22" s="88">
        <f t="shared" si="111"/>
        <v>1752</v>
      </c>
      <c r="AV22" s="88">
        <f t="shared" si="111"/>
        <v>1752</v>
      </c>
      <c r="AW22" s="88">
        <f t="shared" si="111"/>
        <v>1752</v>
      </c>
      <c r="AX22" s="88">
        <f t="shared" si="111"/>
        <v>1752</v>
      </c>
      <c r="AY22" s="88">
        <f t="shared" si="111"/>
        <v>1752</v>
      </c>
      <c r="AZ22" s="148">
        <v>1799</v>
      </c>
      <c r="BA22" s="88">
        <f t="shared" ref="BA22" si="112">AZ22</f>
        <v>1799</v>
      </c>
      <c r="BB22" s="148">
        <v>1822.73</v>
      </c>
      <c r="BC22" s="88">
        <f t="shared" ref="BC22:BJ22" si="113">BB22</f>
        <v>1822.73</v>
      </c>
      <c r="BD22" s="88">
        <f t="shared" si="113"/>
        <v>1822.73</v>
      </c>
      <c r="BE22" s="88">
        <f t="shared" si="113"/>
        <v>1822.73</v>
      </c>
      <c r="BF22" s="88">
        <f t="shared" si="113"/>
        <v>1822.73</v>
      </c>
      <c r="BG22" s="88">
        <f t="shared" si="113"/>
        <v>1822.73</v>
      </c>
      <c r="BH22" s="88">
        <f t="shared" si="113"/>
        <v>1822.73</v>
      </c>
      <c r="BI22" s="88">
        <f t="shared" si="113"/>
        <v>1822.73</v>
      </c>
      <c r="BJ22" s="88">
        <f t="shared" si="113"/>
        <v>1822.73</v>
      </c>
      <c r="BK22" s="148">
        <v>1928</v>
      </c>
      <c r="BL22" s="88">
        <f t="shared" ref="BL22:BS22" si="114">BK22</f>
        <v>1928</v>
      </c>
      <c r="BM22" s="88">
        <f t="shared" si="114"/>
        <v>1928</v>
      </c>
      <c r="BN22" s="88">
        <f t="shared" si="114"/>
        <v>1928</v>
      </c>
      <c r="BO22" s="88">
        <f t="shared" si="114"/>
        <v>1928</v>
      </c>
      <c r="BP22" s="88">
        <f t="shared" si="114"/>
        <v>1928</v>
      </c>
      <c r="BQ22" s="88">
        <f t="shared" si="114"/>
        <v>1928</v>
      </c>
      <c r="BR22" s="88">
        <f t="shared" si="114"/>
        <v>1928</v>
      </c>
      <c r="BS22" s="88">
        <f t="shared" si="114"/>
        <v>1928</v>
      </c>
      <c r="BT22" s="148">
        <v>2015</v>
      </c>
      <c r="BU22" s="88">
        <f t="shared" ref="BU22:BY22" si="115">BT22</f>
        <v>2015</v>
      </c>
      <c r="BV22" s="88">
        <f t="shared" si="115"/>
        <v>2015</v>
      </c>
      <c r="BW22" s="88">
        <f t="shared" si="115"/>
        <v>2015</v>
      </c>
      <c r="BX22" s="88">
        <f t="shared" si="115"/>
        <v>2015</v>
      </c>
      <c r="BY22" s="88">
        <f t="shared" si="115"/>
        <v>2015</v>
      </c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</row>
    <row r="23" spans="1:101" s="3" customFormat="1" ht="10.5" x14ac:dyDescent="0.25">
      <c r="A23" s="144" t="str">
        <f t="shared" si="24"/>
        <v>270</v>
      </c>
      <c r="B23" s="79" t="s">
        <v>73</v>
      </c>
      <c r="C23" s="79" t="s">
        <v>216</v>
      </c>
      <c r="D23" s="80" t="s">
        <v>126</v>
      </c>
      <c r="E23" s="86" t="s">
        <v>46</v>
      </c>
      <c r="F23" s="88">
        <v>1729</v>
      </c>
      <c r="G23" s="88">
        <f t="shared" ref="G23:Q23" si="116">F23</f>
        <v>1729</v>
      </c>
      <c r="H23" s="88">
        <f t="shared" si="116"/>
        <v>1729</v>
      </c>
      <c r="I23" s="88">
        <f t="shared" si="116"/>
        <v>1729</v>
      </c>
      <c r="J23" s="88">
        <f t="shared" si="116"/>
        <v>1729</v>
      </c>
      <c r="K23" s="88">
        <f t="shared" si="116"/>
        <v>1729</v>
      </c>
      <c r="L23" s="88">
        <f t="shared" si="116"/>
        <v>1729</v>
      </c>
      <c r="M23" s="88">
        <f t="shared" si="116"/>
        <v>1729</v>
      </c>
      <c r="N23" s="88">
        <f t="shared" si="116"/>
        <v>1729</v>
      </c>
      <c r="O23" s="88">
        <f t="shared" si="116"/>
        <v>1729</v>
      </c>
      <c r="P23" s="88">
        <f t="shared" si="116"/>
        <v>1729</v>
      </c>
      <c r="Q23" s="88">
        <f t="shared" si="116"/>
        <v>1729</v>
      </c>
      <c r="R23" s="148">
        <v>1764</v>
      </c>
      <c r="S23" s="88">
        <f t="shared" ref="S23:AC23" si="117">R23</f>
        <v>1764</v>
      </c>
      <c r="T23" s="88">
        <f t="shared" si="117"/>
        <v>1764</v>
      </c>
      <c r="U23" s="88">
        <f t="shared" si="117"/>
        <v>1764</v>
      </c>
      <c r="V23" s="88">
        <f t="shared" si="117"/>
        <v>1764</v>
      </c>
      <c r="W23" s="88">
        <f t="shared" si="117"/>
        <v>1764</v>
      </c>
      <c r="X23" s="88">
        <f t="shared" si="117"/>
        <v>1764</v>
      </c>
      <c r="Y23" s="88">
        <f t="shared" si="117"/>
        <v>1764</v>
      </c>
      <c r="Z23" s="88">
        <f t="shared" si="117"/>
        <v>1764</v>
      </c>
      <c r="AA23" s="88">
        <f t="shared" si="117"/>
        <v>1764</v>
      </c>
      <c r="AB23" s="88">
        <f t="shared" si="117"/>
        <v>1764</v>
      </c>
      <c r="AC23" s="88">
        <f t="shared" si="117"/>
        <v>1764</v>
      </c>
      <c r="AD23" s="148">
        <v>1788</v>
      </c>
      <c r="AE23" s="88">
        <f t="shared" ref="AE23:AY23" si="118">AD23</f>
        <v>1788</v>
      </c>
      <c r="AF23" s="88">
        <f t="shared" si="118"/>
        <v>1788</v>
      </c>
      <c r="AG23" s="88">
        <f t="shared" si="118"/>
        <v>1788</v>
      </c>
      <c r="AH23" s="88">
        <f t="shared" si="118"/>
        <v>1788</v>
      </c>
      <c r="AI23" s="88">
        <f t="shared" si="118"/>
        <v>1788</v>
      </c>
      <c r="AJ23" s="88">
        <f t="shared" si="118"/>
        <v>1788</v>
      </c>
      <c r="AK23" s="88">
        <f t="shared" si="118"/>
        <v>1788</v>
      </c>
      <c r="AL23" s="88">
        <f t="shared" si="118"/>
        <v>1788</v>
      </c>
      <c r="AM23" s="88">
        <f t="shared" si="118"/>
        <v>1788</v>
      </c>
      <c r="AN23" s="88">
        <f t="shared" si="118"/>
        <v>1788</v>
      </c>
      <c r="AO23" s="88">
        <f t="shared" si="118"/>
        <v>1788</v>
      </c>
      <c r="AP23" s="88">
        <f t="shared" si="118"/>
        <v>1788</v>
      </c>
      <c r="AQ23" s="88">
        <f t="shared" si="118"/>
        <v>1788</v>
      </c>
      <c r="AR23" s="88">
        <f t="shared" si="118"/>
        <v>1788</v>
      </c>
      <c r="AS23" s="88">
        <f t="shared" si="118"/>
        <v>1788</v>
      </c>
      <c r="AT23" s="88">
        <f t="shared" si="118"/>
        <v>1788</v>
      </c>
      <c r="AU23" s="88">
        <f t="shared" si="118"/>
        <v>1788</v>
      </c>
      <c r="AV23" s="88">
        <f t="shared" si="118"/>
        <v>1788</v>
      </c>
      <c r="AW23" s="88">
        <f t="shared" si="118"/>
        <v>1788</v>
      </c>
      <c r="AX23" s="88">
        <f t="shared" si="118"/>
        <v>1788</v>
      </c>
      <c r="AY23" s="88">
        <f t="shared" si="118"/>
        <v>1788</v>
      </c>
      <c r="AZ23" s="148">
        <v>1836.55</v>
      </c>
      <c r="BA23" s="88">
        <f t="shared" ref="BA23" si="119">AZ23</f>
        <v>1836.55</v>
      </c>
      <c r="BB23" s="148">
        <v>1860</v>
      </c>
      <c r="BC23" s="88">
        <f t="shared" ref="BC23:BJ23" si="120">BB23</f>
        <v>1860</v>
      </c>
      <c r="BD23" s="88">
        <f t="shared" si="120"/>
        <v>1860</v>
      </c>
      <c r="BE23" s="88">
        <f t="shared" si="120"/>
        <v>1860</v>
      </c>
      <c r="BF23" s="88">
        <f t="shared" si="120"/>
        <v>1860</v>
      </c>
      <c r="BG23" s="88">
        <f t="shared" si="120"/>
        <v>1860</v>
      </c>
      <c r="BH23" s="88">
        <f t="shared" si="120"/>
        <v>1860</v>
      </c>
      <c r="BI23" s="88">
        <f t="shared" si="120"/>
        <v>1860</v>
      </c>
      <c r="BJ23" s="88">
        <f t="shared" si="120"/>
        <v>1860</v>
      </c>
      <c r="BK23" s="148">
        <v>1968</v>
      </c>
      <c r="BL23" s="88">
        <f t="shared" ref="BL23:BS23" si="121">BK23</f>
        <v>1968</v>
      </c>
      <c r="BM23" s="88">
        <f t="shared" si="121"/>
        <v>1968</v>
      </c>
      <c r="BN23" s="88">
        <f t="shared" si="121"/>
        <v>1968</v>
      </c>
      <c r="BO23" s="88">
        <f t="shared" si="121"/>
        <v>1968</v>
      </c>
      <c r="BP23" s="88">
        <f t="shared" si="121"/>
        <v>1968</v>
      </c>
      <c r="BQ23" s="88">
        <f t="shared" si="121"/>
        <v>1968</v>
      </c>
      <c r="BR23" s="88">
        <f t="shared" si="121"/>
        <v>1968</v>
      </c>
      <c r="BS23" s="88">
        <f t="shared" si="121"/>
        <v>1968</v>
      </c>
      <c r="BT23" s="148">
        <v>2057</v>
      </c>
      <c r="BU23" s="88">
        <f t="shared" ref="BU23:BY23" si="122">BT23</f>
        <v>2057</v>
      </c>
      <c r="BV23" s="88">
        <f t="shared" si="122"/>
        <v>2057</v>
      </c>
      <c r="BW23" s="88">
        <f t="shared" si="122"/>
        <v>2057</v>
      </c>
      <c r="BX23" s="88">
        <f t="shared" si="122"/>
        <v>2057</v>
      </c>
      <c r="BY23" s="88">
        <f t="shared" si="122"/>
        <v>2057</v>
      </c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</row>
    <row r="24" spans="1:101" s="3" customFormat="1" ht="10.5" x14ac:dyDescent="0.25">
      <c r="A24" s="144" t="str">
        <f t="shared" si="24"/>
        <v>275</v>
      </c>
      <c r="B24" s="79" t="s">
        <v>73</v>
      </c>
      <c r="C24" s="79" t="s">
        <v>216</v>
      </c>
      <c r="D24" s="80" t="s">
        <v>148</v>
      </c>
      <c r="E24" s="86" t="s">
        <v>46</v>
      </c>
      <c r="F24" s="88">
        <v>1746.52</v>
      </c>
      <c r="G24" s="88">
        <f t="shared" ref="G24:Q24" si="123">F24</f>
        <v>1746.52</v>
      </c>
      <c r="H24" s="88">
        <f t="shared" si="123"/>
        <v>1746.52</v>
      </c>
      <c r="I24" s="88">
        <f t="shared" si="123"/>
        <v>1746.52</v>
      </c>
      <c r="J24" s="88">
        <f t="shared" si="123"/>
        <v>1746.52</v>
      </c>
      <c r="K24" s="88">
        <f t="shared" si="123"/>
        <v>1746.52</v>
      </c>
      <c r="L24" s="88">
        <f t="shared" si="123"/>
        <v>1746.52</v>
      </c>
      <c r="M24" s="88">
        <f t="shared" si="123"/>
        <v>1746.52</v>
      </c>
      <c r="N24" s="88">
        <f t="shared" si="123"/>
        <v>1746.52</v>
      </c>
      <c r="O24" s="88">
        <f t="shared" si="123"/>
        <v>1746.52</v>
      </c>
      <c r="P24" s="88">
        <f t="shared" si="123"/>
        <v>1746.52</v>
      </c>
      <c r="Q24" s="88">
        <f t="shared" si="123"/>
        <v>1746.52</v>
      </c>
      <c r="R24" s="148">
        <v>1781</v>
      </c>
      <c r="S24" s="88">
        <f t="shared" ref="S24:AC24" si="124">R24</f>
        <v>1781</v>
      </c>
      <c r="T24" s="88">
        <f t="shared" si="124"/>
        <v>1781</v>
      </c>
      <c r="U24" s="88">
        <f t="shared" si="124"/>
        <v>1781</v>
      </c>
      <c r="V24" s="88">
        <f t="shared" si="124"/>
        <v>1781</v>
      </c>
      <c r="W24" s="88">
        <f t="shared" si="124"/>
        <v>1781</v>
      </c>
      <c r="X24" s="88">
        <f t="shared" si="124"/>
        <v>1781</v>
      </c>
      <c r="Y24" s="88">
        <f t="shared" si="124"/>
        <v>1781</v>
      </c>
      <c r="Z24" s="88">
        <f t="shared" si="124"/>
        <v>1781</v>
      </c>
      <c r="AA24" s="88">
        <f t="shared" si="124"/>
        <v>1781</v>
      </c>
      <c r="AB24" s="88">
        <f t="shared" si="124"/>
        <v>1781</v>
      </c>
      <c r="AC24" s="88">
        <f t="shared" si="124"/>
        <v>1781</v>
      </c>
      <c r="AD24" s="148">
        <v>1806</v>
      </c>
      <c r="AE24" s="88">
        <f t="shared" ref="AE24:AY24" si="125">AD24</f>
        <v>1806</v>
      </c>
      <c r="AF24" s="88">
        <f t="shared" si="125"/>
        <v>1806</v>
      </c>
      <c r="AG24" s="88">
        <f t="shared" si="125"/>
        <v>1806</v>
      </c>
      <c r="AH24" s="88">
        <f t="shared" si="125"/>
        <v>1806</v>
      </c>
      <c r="AI24" s="88">
        <f t="shared" si="125"/>
        <v>1806</v>
      </c>
      <c r="AJ24" s="88">
        <f t="shared" si="125"/>
        <v>1806</v>
      </c>
      <c r="AK24" s="88">
        <f t="shared" si="125"/>
        <v>1806</v>
      </c>
      <c r="AL24" s="88">
        <f t="shared" si="125"/>
        <v>1806</v>
      </c>
      <c r="AM24" s="88">
        <f t="shared" si="125"/>
        <v>1806</v>
      </c>
      <c r="AN24" s="88">
        <f t="shared" si="125"/>
        <v>1806</v>
      </c>
      <c r="AO24" s="88">
        <f t="shared" si="125"/>
        <v>1806</v>
      </c>
      <c r="AP24" s="88">
        <f t="shared" si="125"/>
        <v>1806</v>
      </c>
      <c r="AQ24" s="88">
        <f t="shared" si="125"/>
        <v>1806</v>
      </c>
      <c r="AR24" s="88">
        <f t="shared" si="125"/>
        <v>1806</v>
      </c>
      <c r="AS24" s="88">
        <f t="shared" si="125"/>
        <v>1806</v>
      </c>
      <c r="AT24" s="88">
        <f t="shared" si="125"/>
        <v>1806</v>
      </c>
      <c r="AU24" s="88">
        <f t="shared" si="125"/>
        <v>1806</v>
      </c>
      <c r="AV24" s="88">
        <f t="shared" si="125"/>
        <v>1806</v>
      </c>
      <c r="AW24" s="88">
        <f t="shared" si="125"/>
        <v>1806</v>
      </c>
      <c r="AX24" s="88">
        <f t="shared" si="125"/>
        <v>1806</v>
      </c>
      <c r="AY24" s="88">
        <f t="shared" si="125"/>
        <v>1806</v>
      </c>
      <c r="AZ24" s="148">
        <v>1855</v>
      </c>
      <c r="BA24" s="88">
        <f t="shared" ref="BA24" si="126">AZ24</f>
        <v>1855</v>
      </c>
      <c r="BB24" s="148">
        <v>1879</v>
      </c>
      <c r="BC24" s="88">
        <f t="shared" ref="BC24:BJ24" si="127">BB24</f>
        <v>1879</v>
      </c>
      <c r="BD24" s="88">
        <f t="shared" si="127"/>
        <v>1879</v>
      </c>
      <c r="BE24" s="88">
        <f t="shared" si="127"/>
        <v>1879</v>
      </c>
      <c r="BF24" s="88">
        <f t="shared" si="127"/>
        <v>1879</v>
      </c>
      <c r="BG24" s="88">
        <f t="shared" si="127"/>
        <v>1879</v>
      </c>
      <c r="BH24" s="88">
        <f t="shared" si="127"/>
        <v>1879</v>
      </c>
      <c r="BI24" s="88">
        <f t="shared" si="127"/>
        <v>1879</v>
      </c>
      <c r="BJ24" s="88">
        <f t="shared" si="127"/>
        <v>1879</v>
      </c>
      <c r="BK24" s="148">
        <v>1988</v>
      </c>
      <c r="BL24" s="88">
        <f t="shared" ref="BL24:BS24" si="128">BK24</f>
        <v>1988</v>
      </c>
      <c r="BM24" s="88">
        <f t="shared" si="128"/>
        <v>1988</v>
      </c>
      <c r="BN24" s="88">
        <f t="shared" si="128"/>
        <v>1988</v>
      </c>
      <c r="BO24" s="88">
        <f t="shared" si="128"/>
        <v>1988</v>
      </c>
      <c r="BP24" s="88">
        <f t="shared" si="128"/>
        <v>1988</v>
      </c>
      <c r="BQ24" s="88">
        <f t="shared" si="128"/>
        <v>1988</v>
      </c>
      <c r="BR24" s="88">
        <f t="shared" si="128"/>
        <v>1988</v>
      </c>
      <c r="BS24" s="88">
        <f t="shared" si="128"/>
        <v>1988</v>
      </c>
      <c r="BT24" s="148">
        <v>2078</v>
      </c>
      <c r="BU24" s="88">
        <f t="shared" ref="BU24:BY24" si="129">BT24</f>
        <v>2078</v>
      </c>
      <c r="BV24" s="88">
        <f t="shared" si="129"/>
        <v>2078</v>
      </c>
      <c r="BW24" s="88">
        <f t="shared" si="129"/>
        <v>2078</v>
      </c>
      <c r="BX24" s="88">
        <f t="shared" si="129"/>
        <v>2078</v>
      </c>
      <c r="BY24" s="88">
        <f t="shared" si="129"/>
        <v>2078</v>
      </c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</row>
    <row r="25" spans="1:101" s="3" customFormat="1" ht="10.5" x14ac:dyDescent="0.25">
      <c r="A25" s="144" t="str">
        <f t="shared" si="24"/>
        <v>285</v>
      </c>
      <c r="B25" s="79" t="s">
        <v>73</v>
      </c>
      <c r="C25" s="79" t="s">
        <v>216</v>
      </c>
      <c r="D25" s="80" t="s">
        <v>149</v>
      </c>
      <c r="E25" s="86" t="s">
        <v>46</v>
      </c>
      <c r="F25" s="88">
        <v>1781.55</v>
      </c>
      <c r="G25" s="88">
        <f t="shared" ref="G25:Q25" si="130">F25</f>
        <v>1781.55</v>
      </c>
      <c r="H25" s="88">
        <f t="shared" si="130"/>
        <v>1781.55</v>
      </c>
      <c r="I25" s="88">
        <f t="shared" si="130"/>
        <v>1781.55</v>
      </c>
      <c r="J25" s="88">
        <f t="shared" si="130"/>
        <v>1781.55</v>
      </c>
      <c r="K25" s="88">
        <f t="shared" si="130"/>
        <v>1781.55</v>
      </c>
      <c r="L25" s="88">
        <f t="shared" si="130"/>
        <v>1781.55</v>
      </c>
      <c r="M25" s="88">
        <f t="shared" si="130"/>
        <v>1781.55</v>
      </c>
      <c r="N25" s="88">
        <f t="shared" si="130"/>
        <v>1781.55</v>
      </c>
      <c r="O25" s="88">
        <f t="shared" si="130"/>
        <v>1781.55</v>
      </c>
      <c r="P25" s="88">
        <f t="shared" si="130"/>
        <v>1781.55</v>
      </c>
      <c r="Q25" s="88">
        <f t="shared" si="130"/>
        <v>1781.55</v>
      </c>
      <c r="R25" s="148">
        <v>1817</v>
      </c>
      <c r="S25" s="88">
        <f t="shared" ref="S25:AC25" si="131">R25</f>
        <v>1817</v>
      </c>
      <c r="T25" s="88">
        <f t="shared" si="131"/>
        <v>1817</v>
      </c>
      <c r="U25" s="88">
        <f t="shared" si="131"/>
        <v>1817</v>
      </c>
      <c r="V25" s="88">
        <f t="shared" si="131"/>
        <v>1817</v>
      </c>
      <c r="W25" s="88">
        <f t="shared" si="131"/>
        <v>1817</v>
      </c>
      <c r="X25" s="88">
        <f t="shared" si="131"/>
        <v>1817</v>
      </c>
      <c r="Y25" s="88">
        <f t="shared" si="131"/>
        <v>1817</v>
      </c>
      <c r="Z25" s="88">
        <f t="shared" si="131"/>
        <v>1817</v>
      </c>
      <c r="AA25" s="88">
        <f t="shared" si="131"/>
        <v>1817</v>
      </c>
      <c r="AB25" s="88">
        <f t="shared" si="131"/>
        <v>1817</v>
      </c>
      <c r="AC25" s="88">
        <f t="shared" si="131"/>
        <v>1817</v>
      </c>
      <c r="AD25" s="148">
        <v>1842.62</v>
      </c>
      <c r="AE25" s="88">
        <f t="shared" ref="AE25:AY25" si="132">AD25</f>
        <v>1842.62</v>
      </c>
      <c r="AF25" s="88">
        <f t="shared" si="132"/>
        <v>1842.62</v>
      </c>
      <c r="AG25" s="88">
        <f t="shared" si="132"/>
        <v>1842.62</v>
      </c>
      <c r="AH25" s="88">
        <f t="shared" si="132"/>
        <v>1842.62</v>
      </c>
      <c r="AI25" s="88">
        <f t="shared" si="132"/>
        <v>1842.62</v>
      </c>
      <c r="AJ25" s="88">
        <f t="shared" si="132"/>
        <v>1842.62</v>
      </c>
      <c r="AK25" s="88">
        <f t="shared" si="132"/>
        <v>1842.62</v>
      </c>
      <c r="AL25" s="88">
        <f t="shared" si="132"/>
        <v>1842.62</v>
      </c>
      <c r="AM25" s="88">
        <f t="shared" si="132"/>
        <v>1842.62</v>
      </c>
      <c r="AN25" s="88">
        <f t="shared" si="132"/>
        <v>1842.62</v>
      </c>
      <c r="AO25" s="88">
        <f t="shared" si="132"/>
        <v>1842.62</v>
      </c>
      <c r="AP25" s="88">
        <f t="shared" si="132"/>
        <v>1842.62</v>
      </c>
      <c r="AQ25" s="88">
        <f t="shared" si="132"/>
        <v>1842.62</v>
      </c>
      <c r="AR25" s="88">
        <f t="shared" si="132"/>
        <v>1842.62</v>
      </c>
      <c r="AS25" s="88">
        <f t="shared" si="132"/>
        <v>1842.62</v>
      </c>
      <c r="AT25" s="88">
        <f t="shared" si="132"/>
        <v>1842.62</v>
      </c>
      <c r="AU25" s="88">
        <f t="shared" si="132"/>
        <v>1842.62</v>
      </c>
      <c r="AV25" s="88">
        <f t="shared" si="132"/>
        <v>1842.62</v>
      </c>
      <c r="AW25" s="88">
        <f t="shared" si="132"/>
        <v>1842.62</v>
      </c>
      <c r="AX25" s="88">
        <f t="shared" si="132"/>
        <v>1842.62</v>
      </c>
      <c r="AY25" s="88">
        <f t="shared" si="132"/>
        <v>1842.62</v>
      </c>
      <c r="AZ25" s="148">
        <v>1892</v>
      </c>
      <c r="BA25" s="88">
        <f t="shared" ref="BA25" si="133">AZ25</f>
        <v>1892</v>
      </c>
      <c r="BB25" s="148">
        <v>1917</v>
      </c>
      <c r="BC25" s="88">
        <f t="shared" ref="BC25:BJ25" si="134">BB25</f>
        <v>1917</v>
      </c>
      <c r="BD25" s="88">
        <f t="shared" si="134"/>
        <v>1917</v>
      </c>
      <c r="BE25" s="88">
        <f t="shared" si="134"/>
        <v>1917</v>
      </c>
      <c r="BF25" s="88">
        <f t="shared" si="134"/>
        <v>1917</v>
      </c>
      <c r="BG25" s="88">
        <f t="shared" si="134"/>
        <v>1917</v>
      </c>
      <c r="BH25" s="88">
        <f t="shared" si="134"/>
        <v>1917</v>
      </c>
      <c r="BI25" s="88">
        <f t="shared" si="134"/>
        <v>1917</v>
      </c>
      <c r="BJ25" s="88">
        <f t="shared" si="134"/>
        <v>1917</v>
      </c>
      <c r="BK25" s="148">
        <v>2028</v>
      </c>
      <c r="BL25" s="88">
        <f t="shared" ref="BL25:BS25" si="135">BK25</f>
        <v>2028</v>
      </c>
      <c r="BM25" s="88">
        <f t="shared" si="135"/>
        <v>2028</v>
      </c>
      <c r="BN25" s="88">
        <f t="shared" si="135"/>
        <v>2028</v>
      </c>
      <c r="BO25" s="88">
        <f t="shared" si="135"/>
        <v>2028</v>
      </c>
      <c r="BP25" s="88">
        <f t="shared" si="135"/>
        <v>2028</v>
      </c>
      <c r="BQ25" s="88">
        <f t="shared" si="135"/>
        <v>2028</v>
      </c>
      <c r="BR25" s="88">
        <f t="shared" si="135"/>
        <v>2028</v>
      </c>
      <c r="BS25" s="88">
        <f t="shared" si="135"/>
        <v>2028</v>
      </c>
      <c r="BT25" s="148">
        <v>2119</v>
      </c>
      <c r="BU25" s="88">
        <f t="shared" ref="BU25:BY25" si="136">BT25</f>
        <v>2119</v>
      </c>
      <c r="BV25" s="88">
        <f t="shared" si="136"/>
        <v>2119</v>
      </c>
      <c r="BW25" s="88">
        <f t="shared" si="136"/>
        <v>2119</v>
      </c>
      <c r="BX25" s="88">
        <f t="shared" si="136"/>
        <v>2119</v>
      </c>
      <c r="BY25" s="88">
        <f t="shared" si="136"/>
        <v>2119</v>
      </c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</row>
    <row r="26" spans="1:101" s="3" customFormat="1" ht="10.5" x14ac:dyDescent="0.25">
      <c r="A26" s="144" t="str">
        <f t="shared" si="24"/>
        <v>290</v>
      </c>
      <c r="B26" s="79" t="s">
        <v>73</v>
      </c>
      <c r="C26" s="79" t="s">
        <v>216</v>
      </c>
      <c r="D26" s="80" t="s">
        <v>127</v>
      </c>
      <c r="E26" s="86" t="s">
        <v>46</v>
      </c>
      <c r="F26" s="88">
        <v>1799</v>
      </c>
      <c r="G26" s="88">
        <f t="shared" ref="G26:Q26" si="137">F26</f>
        <v>1799</v>
      </c>
      <c r="H26" s="88">
        <f t="shared" si="137"/>
        <v>1799</v>
      </c>
      <c r="I26" s="88">
        <f t="shared" si="137"/>
        <v>1799</v>
      </c>
      <c r="J26" s="88">
        <f t="shared" si="137"/>
        <v>1799</v>
      </c>
      <c r="K26" s="88">
        <f t="shared" si="137"/>
        <v>1799</v>
      </c>
      <c r="L26" s="88">
        <f t="shared" si="137"/>
        <v>1799</v>
      </c>
      <c r="M26" s="88">
        <f t="shared" si="137"/>
        <v>1799</v>
      </c>
      <c r="N26" s="88">
        <f t="shared" si="137"/>
        <v>1799</v>
      </c>
      <c r="O26" s="88">
        <f t="shared" si="137"/>
        <v>1799</v>
      </c>
      <c r="P26" s="88">
        <f t="shared" si="137"/>
        <v>1799</v>
      </c>
      <c r="Q26" s="88">
        <f t="shared" si="137"/>
        <v>1799</v>
      </c>
      <c r="R26" s="148">
        <v>1835</v>
      </c>
      <c r="S26" s="88">
        <f t="shared" ref="S26:AC26" si="138">R26</f>
        <v>1835</v>
      </c>
      <c r="T26" s="88">
        <f t="shared" si="138"/>
        <v>1835</v>
      </c>
      <c r="U26" s="88">
        <f t="shared" si="138"/>
        <v>1835</v>
      </c>
      <c r="V26" s="88">
        <f t="shared" si="138"/>
        <v>1835</v>
      </c>
      <c r="W26" s="88">
        <f t="shared" si="138"/>
        <v>1835</v>
      </c>
      <c r="X26" s="88">
        <f t="shared" si="138"/>
        <v>1835</v>
      </c>
      <c r="Y26" s="88">
        <f t="shared" si="138"/>
        <v>1835</v>
      </c>
      <c r="Z26" s="88">
        <f t="shared" si="138"/>
        <v>1835</v>
      </c>
      <c r="AA26" s="88">
        <f t="shared" si="138"/>
        <v>1835</v>
      </c>
      <c r="AB26" s="88">
        <f t="shared" si="138"/>
        <v>1835</v>
      </c>
      <c r="AC26" s="88">
        <f t="shared" si="138"/>
        <v>1835</v>
      </c>
      <c r="AD26" s="148">
        <v>1860.73</v>
      </c>
      <c r="AE26" s="88">
        <f t="shared" ref="AE26:AY26" si="139">AD26</f>
        <v>1860.73</v>
      </c>
      <c r="AF26" s="88">
        <f t="shared" si="139"/>
        <v>1860.73</v>
      </c>
      <c r="AG26" s="88">
        <f t="shared" si="139"/>
        <v>1860.73</v>
      </c>
      <c r="AH26" s="88">
        <f t="shared" si="139"/>
        <v>1860.73</v>
      </c>
      <c r="AI26" s="88">
        <f t="shared" si="139"/>
        <v>1860.73</v>
      </c>
      <c r="AJ26" s="88">
        <f t="shared" si="139"/>
        <v>1860.73</v>
      </c>
      <c r="AK26" s="88">
        <f t="shared" si="139"/>
        <v>1860.73</v>
      </c>
      <c r="AL26" s="88">
        <f t="shared" si="139"/>
        <v>1860.73</v>
      </c>
      <c r="AM26" s="88">
        <f t="shared" si="139"/>
        <v>1860.73</v>
      </c>
      <c r="AN26" s="88">
        <f t="shared" si="139"/>
        <v>1860.73</v>
      </c>
      <c r="AO26" s="88">
        <f t="shared" si="139"/>
        <v>1860.73</v>
      </c>
      <c r="AP26" s="88">
        <f t="shared" si="139"/>
        <v>1860.73</v>
      </c>
      <c r="AQ26" s="88">
        <f t="shared" si="139"/>
        <v>1860.73</v>
      </c>
      <c r="AR26" s="88">
        <f t="shared" si="139"/>
        <v>1860.73</v>
      </c>
      <c r="AS26" s="88">
        <f t="shared" si="139"/>
        <v>1860.73</v>
      </c>
      <c r="AT26" s="88">
        <f t="shared" si="139"/>
        <v>1860.73</v>
      </c>
      <c r="AU26" s="88">
        <f t="shared" si="139"/>
        <v>1860.73</v>
      </c>
      <c r="AV26" s="88">
        <f t="shared" si="139"/>
        <v>1860.73</v>
      </c>
      <c r="AW26" s="88">
        <f t="shared" si="139"/>
        <v>1860.73</v>
      </c>
      <c r="AX26" s="88">
        <f t="shared" si="139"/>
        <v>1860.73</v>
      </c>
      <c r="AY26" s="88">
        <f t="shared" si="139"/>
        <v>1860.73</v>
      </c>
      <c r="AZ26" s="148">
        <v>1911</v>
      </c>
      <c r="BA26" s="88">
        <f t="shared" ref="BA26" si="140">AZ26</f>
        <v>1911</v>
      </c>
      <c r="BB26" s="148">
        <v>1935.81</v>
      </c>
      <c r="BC26" s="88">
        <f t="shared" ref="BC26:BJ26" si="141">BB26</f>
        <v>1935.81</v>
      </c>
      <c r="BD26" s="88">
        <f t="shared" si="141"/>
        <v>1935.81</v>
      </c>
      <c r="BE26" s="88">
        <f t="shared" si="141"/>
        <v>1935.81</v>
      </c>
      <c r="BF26" s="88">
        <f t="shared" si="141"/>
        <v>1935.81</v>
      </c>
      <c r="BG26" s="88">
        <f t="shared" si="141"/>
        <v>1935.81</v>
      </c>
      <c r="BH26" s="88">
        <f t="shared" si="141"/>
        <v>1935.81</v>
      </c>
      <c r="BI26" s="88">
        <f t="shared" si="141"/>
        <v>1935.81</v>
      </c>
      <c r="BJ26" s="88">
        <f t="shared" si="141"/>
        <v>1935.81</v>
      </c>
      <c r="BK26" s="148">
        <v>2048</v>
      </c>
      <c r="BL26" s="88">
        <f t="shared" ref="BL26:BS26" si="142">BK26</f>
        <v>2048</v>
      </c>
      <c r="BM26" s="88">
        <f t="shared" si="142"/>
        <v>2048</v>
      </c>
      <c r="BN26" s="88">
        <f t="shared" si="142"/>
        <v>2048</v>
      </c>
      <c r="BO26" s="88">
        <f t="shared" si="142"/>
        <v>2048</v>
      </c>
      <c r="BP26" s="88">
        <f t="shared" si="142"/>
        <v>2048</v>
      </c>
      <c r="BQ26" s="88">
        <f t="shared" si="142"/>
        <v>2048</v>
      </c>
      <c r="BR26" s="88">
        <f t="shared" si="142"/>
        <v>2048</v>
      </c>
      <c r="BS26" s="88">
        <f t="shared" si="142"/>
        <v>2048</v>
      </c>
      <c r="BT26" s="148">
        <v>2140</v>
      </c>
      <c r="BU26" s="88">
        <f t="shared" ref="BU26:BY26" si="143">BT26</f>
        <v>2140</v>
      </c>
      <c r="BV26" s="88">
        <f t="shared" si="143"/>
        <v>2140</v>
      </c>
      <c r="BW26" s="88">
        <f t="shared" si="143"/>
        <v>2140</v>
      </c>
      <c r="BX26" s="88">
        <f t="shared" si="143"/>
        <v>2140</v>
      </c>
      <c r="BY26" s="88">
        <f t="shared" si="143"/>
        <v>2140</v>
      </c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</row>
    <row r="27" spans="1:101" s="3" customFormat="1" ht="10.5" x14ac:dyDescent="0.25">
      <c r="A27" s="144" t="str">
        <f t="shared" si="24"/>
        <v>295</v>
      </c>
      <c r="B27" s="79" t="s">
        <v>73</v>
      </c>
      <c r="C27" s="79" t="s">
        <v>216</v>
      </c>
      <c r="D27" s="80" t="s">
        <v>150</v>
      </c>
      <c r="E27" s="86" t="s">
        <v>46</v>
      </c>
      <c r="F27" s="88">
        <v>1816.58</v>
      </c>
      <c r="G27" s="88">
        <f t="shared" ref="G27:Q27" si="144">F27</f>
        <v>1816.58</v>
      </c>
      <c r="H27" s="88">
        <f t="shared" si="144"/>
        <v>1816.58</v>
      </c>
      <c r="I27" s="88">
        <f t="shared" si="144"/>
        <v>1816.58</v>
      </c>
      <c r="J27" s="88">
        <f t="shared" si="144"/>
        <v>1816.58</v>
      </c>
      <c r="K27" s="88">
        <f t="shared" si="144"/>
        <v>1816.58</v>
      </c>
      <c r="L27" s="88">
        <f t="shared" si="144"/>
        <v>1816.58</v>
      </c>
      <c r="M27" s="88">
        <f t="shared" si="144"/>
        <v>1816.58</v>
      </c>
      <c r="N27" s="88">
        <f t="shared" si="144"/>
        <v>1816.58</v>
      </c>
      <c r="O27" s="88">
        <f t="shared" si="144"/>
        <v>1816.58</v>
      </c>
      <c r="P27" s="88">
        <f t="shared" si="144"/>
        <v>1816.58</v>
      </c>
      <c r="Q27" s="88">
        <f t="shared" si="144"/>
        <v>1816.58</v>
      </c>
      <c r="R27" s="148">
        <v>1853</v>
      </c>
      <c r="S27" s="88">
        <f t="shared" ref="S27:AC27" si="145">R27</f>
        <v>1853</v>
      </c>
      <c r="T27" s="88">
        <f t="shared" si="145"/>
        <v>1853</v>
      </c>
      <c r="U27" s="88">
        <f t="shared" si="145"/>
        <v>1853</v>
      </c>
      <c r="V27" s="88">
        <f t="shared" si="145"/>
        <v>1853</v>
      </c>
      <c r="W27" s="88">
        <f t="shared" si="145"/>
        <v>1853</v>
      </c>
      <c r="X27" s="88">
        <f t="shared" si="145"/>
        <v>1853</v>
      </c>
      <c r="Y27" s="88">
        <f t="shared" si="145"/>
        <v>1853</v>
      </c>
      <c r="Z27" s="88">
        <f t="shared" si="145"/>
        <v>1853</v>
      </c>
      <c r="AA27" s="88">
        <f t="shared" si="145"/>
        <v>1853</v>
      </c>
      <c r="AB27" s="88">
        <f t="shared" si="145"/>
        <v>1853</v>
      </c>
      <c r="AC27" s="88">
        <f t="shared" si="145"/>
        <v>1853</v>
      </c>
      <c r="AD27" s="148">
        <v>1878.85</v>
      </c>
      <c r="AE27" s="88">
        <f t="shared" ref="AE27:AY27" si="146">AD27</f>
        <v>1878.85</v>
      </c>
      <c r="AF27" s="88">
        <f t="shared" si="146"/>
        <v>1878.85</v>
      </c>
      <c r="AG27" s="88">
        <f t="shared" si="146"/>
        <v>1878.85</v>
      </c>
      <c r="AH27" s="88">
        <f t="shared" si="146"/>
        <v>1878.85</v>
      </c>
      <c r="AI27" s="88">
        <f t="shared" si="146"/>
        <v>1878.85</v>
      </c>
      <c r="AJ27" s="88">
        <f t="shared" si="146"/>
        <v>1878.85</v>
      </c>
      <c r="AK27" s="88">
        <f t="shared" si="146"/>
        <v>1878.85</v>
      </c>
      <c r="AL27" s="88">
        <f t="shared" si="146"/>
        <v>1878.85</v>
      </c>
      <c r="AM27" s="88">
        <f t="shared" si="146"/>
        <v>1878.85</v>
      </c>
      <c r="AN27" s="88">
        <f t="shared" si="146"/>
        <v>1878.85</v>
      </c>
      <c r="AO27" s="88">
        <f t="shared" si="146"/>
        <v>1878.85</v>
      </c>
      <c r="AP27" s="88">
        <f t="shared" si="146"/>
        <v>1878.85</v>
      </c>
      <c r="AQ27" s="88">
        <f t="shared" si="146"/>
        <v>1878.85</v>
      </c>
      <c r="AR27" s="88">
        <f t="shared" si="146"/>
        <v>1878.85</v>
      </c>
      <c r="AS27" s="88">
        <f t="shared" si="146"/>
        <v>1878.85</v>
      </c>
      <c r="AT27" s="88">
        <f t="shared" si="146"/>
        <v>1878.85</v>
      </c>
      <c r="AU27" s="88">
        <f t="shared" si="146"/>
        <v>1878.85</v>
      </c>
      <c r="AV27" s="88">
        <f t="shared" si="146"/>
        <v>1878.85</v>
      </c>
      <c r="AW27" s="88">
        <f t="shared" si="146"/>
        <v>1878.85</v>
      </c>
      <c r="AX27" s="88">
        <f t="shared" si="146"/>
        <v>1878.85</v>
      </c>
      <c r="AY27" s="88">
        <f t="shared" si="146"/>
        <v>1878.85</v>
      </c>
      <c r="AZ27" s="148">
        <v>1930</v>
      </c>
      <c r="BA27" s="88">
        <f t="shared" ref="BA27" si="147">AZ27</f>
        <v>1930</v>
      </c>
      <c r="BB27" s="148">
        <v>1955</v>
      </c>
      <c r="BC27" s="88">
        <f t="shared" ref="BC27:BJ27" si="148">BB27</f>
        <v>1955</v>
      </c>
      <c r="BD27" s="88">
        <f t="shared" si="148"/>
        <v>1955</v>
      </c>
      <c r="BE27" s="88">
        <f t="shared" si="148"/>
        <v>1955</v>
      </c>
      <c r="BF27" s="88">
        <f t="shared" si="148"/>
        <v>1955</v>
      </c>
      <c r="BG27" s="88">
        <f t="shared" si="148"/>
        <v>1955</v>
      </c>
      <c r="BH27" s="88">
        <f t="shared" si="148"/>
        <v>1955</v>
      </c>
      <c r="BI27" s="88">
        <f t="shared" si="148"/>
        <v>1955</v>
      </c>
      <c r="BJ27" s="88">
        <f t="shared" si="148"/>
        <v>1955</v>
      </c>
      <c r="BK27" s="148">
        <v>2068</v>
      </c>
      <c r="BL27" s="88">
        <f t="shared" ref="BL27:BS27" si="149">BK27</f>
        <v>2068</v>
      </c>
      <c r="BM27" s="88">
        <f t="shared" si="149"/>
        <v>2068</v>
      </c>
      <c r="BN27" s="88">
        <f t="shared" si="149"/>
        <v>2068</v>
      </c>
      <c r="BO27" s="88">
        <f t="shared" si="149"/>
        <v>2068</v>
      </c>
      <c r="BP27" s="88">
        <f t="shared" si="149"/>
        <v>2068</v>
      </c>
      <c r="BQ27" s="88">
        <f t="shared" si="149"/>
        <v>2068</v>
      </c>
      <c r="BR27" s="88">
        <f t="shared" si="149"/>
        <v>2068</v>
      </c>
      <c r="BS27" s="88">
        <f t="shared" si="149"/>
        <v>2068</v>
      </c>
      <c r="BT27" s="148">
        <v>2161</v>
      </c>
      <c r="BU27" s="88">
        <f t="shared" ref="BU27:BY27" si="150">BT27</f>
        <v>2161</v>
      </c>
      <c r="BV27" s="88">
        <f t="shared" si="150"/>
        <v>2161</v>
      </c>
      <c r="BW27" s="88">
        <f t="shared" si="150"/>
        <v>2161</v>
      </c>
      <c r="BX27" s="88">
        <f t="shared" si="150"/>
        <v>2161</v>
      </c>
      <c r="BY27" s="88">
        <f t="shared" si="150"/>
        <v>2161</v>
      </c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</row>
    <row r="28" spans="1:101" s="3" customFormat="1" ht="10.5" x14ac:dyDescent="0.25">
      <c r="A28" s="144" t="str">
        <f t="shared" si="24"/>
        <v>305</v>
      </c>
      <c r="B28" s="79" t="s">
        <v>73</v>
      </c>
      <c r="C28" s="79" t="s">
        <v>216</v>
      </c>
      <c r="D28" s="80" t="s">
        <v>151</v>
      </c>
      <c r="E28" s="86" t="s">
        <v>46</v>
      </c>
      <c r="F28" s="88">
        <v>1851.62</v>
      </c>
      <c r="G28" s="88">
        <f t="shared" ref="G28:Q28" si="151">F28</f>
        <v>1851.62</v>
      </c>
      <c r="H28" s="88">
        <f t="shared" si="151"/>
        <v>1851.62</v>
      </c>
      <c r="I28" s="88">
        <f t="shared" si="151"/>
        <v>1851.62</v>
      </c>
      <c r="J28" s="88">
        <f t="shared" si="151"/>
        <v>1851.62</v>
      </c>
      <c r="K28" s="88">
        <f t="shared" si="151"/>
        <v>1851.62</v>
      </c>
      <c r="L28" s="88">
        <f t="shared" si="151"/>
        <v>1851.62</v>
      </c>
      <c r="M28" s="88">
        <f t="shared" si="151"/>
        <v>1851.62</v>
      </c>
      <c r="N28" s="88">
        <f t="shared" si="151"/>
        <v>1851.62</v>
      </c>
      <c r="O28" s="88">
        <f t="shared" si="151"/>
        <v>1851.62</v>
      </c>
      <c r="P28" s="88">
        <f t="shared" si="151"/>
        <v>1851.62</v>
      </c>
      <c r="Q28" s="88">
        <f t="shared" si="151"/>
        <v>1851.62</v>
      </c>
      <c r="R28" s="148">
        <v>1889</v>
      </c>
      <c r="S28" s="88">
        <f t="shared" ref="S28:AC28" si="152">R28</f>
        <v>1889</v>
      </c>
      <c r="T28" s="88">
        <f t="shared" si="152"/>
        <v>1889</v>
      </c>
      <c r="U28" s="88">
        <f t="shared" si="152"/>
        <v>1889</v>
      </c>
      <c r="V28" s="88">
        <f t="shared" si="152"/>
        <v>1889</v>
      </c>
      <c r="W28" s="88">
        <f t="shared" si="152"/>
        <v>1889</v>
      </c>
      <c r="X28" s="88">
        <f t="shared" si="152"/>
        <v>1889</v>
      </c>
      <c r="Y28" s="88">
        <f t="shared" si="152"/>
        <v>1889</v>
      </c>
      <c r="Z28" s="88">
        <f t="shared" si="152"/>
        <v>1889</v>
      </c>
      <c r="AA28" s="88">
        <f t="shared" si="152"/>
        <v>1889</v>
      </c>
      <c r="AB28" s="88">
        <f t="shared" si="152"/>
        <v>1889</v>
      </c>
      <c r="AC28" s="88">
        <f t="shared" si="152"/>
        <v>1889</v>
      </c>
      <c r="AD28" s="148">
        <v>1915</v>
      </c>
      <c r="AE28" s="88">
        <f t="shared" ref="AE28:AY28" si="153">AD28</f>
        <v>1915</v>
      </c>
      <c r="AF28" s="88">
        <f t="shared" si="153"/>
        <v>1915</v>
      </c>
      <c r="AG28" s="88">
        <f t="shared" si="153"/>
        <v>1915</v>
      </c>
      <c r="AH28" s="88">
        <f t="shared" si="153"/>
        <v>1915</v>
      </c>
      <c r="AI28" s="88">
        <f t="shared" si="153"/>
        <v>1915</v>
      </c>
      <c r="AJ28" s="88">
        <f t="shared" si="153"/>
        <v>1915</v>
      </c>
      <c r="AK28" s="88">
        <f t="shared" si="153"/>
        <v>1915</v>
      </c>
      <c r="AL28" s="88">
        <f t="shared" si="153"/>
        <v>1915</v>
      </c>
      <c r="AM28" s="88">
        <f t="shared" si="153"/>
        <v>1915</v>
      </c>
      <c r="AN28" s="88">
        <f t="shared" si="153"/>
        <v>1915</v>
      </c>
      <c r="AO28" s="88">
        <f t="shared" si="153"/>
        <v>1915</v>
      </c>
      <c r="AP28" s="88">
        <f t="shared" si="153"/>
        <v>1915</v>
      </c>
      <c r="AQ28" s="88">
        <f t="shared" si="153"/>
        <v>1915</v>
      </c>
      <c r="AR28" s="88">
        <f t="shared" si="153"/>
        <v>1915</v>
      </c>
      <c r="AS28" s="88">
        <f t="shared" si="153"/>
        <v>1915</v>
      </c>
      <c r="AT28" s="88">
        <f t="shared" si="153"/>
        <v>1915</v>
      </c>
      <c r="AU28" s="88">
        <f t="shared" si="153"/>
        <v>1915</v>
      </c>
      <c r="AV28" s="88">
        <f t="shared" si="153"/>
        <v>1915</v>
      </c>
      <c r="AW28" s="88">
        <f t="shared" si="153"/>
        <v>1915</v>
      </c>
      <c r="AX28" s="88">
        <f t="shared" si="153"/>
        <v>1915</v>
      </c>
      <c r="AY28" s="88">
        <f t="shared" si="153"/>
        <v>1915</v>
      </c>
      <c r="AZ28" s="148">
        <v>1966.8</v>
      </c>
      <c r="BA28" s="88">
        <f t="shared" ref="BA28" si="154">AZ28</f>
        <v>1966.8</v>
      </c>
      <c r="BB28" s="148">
        <v>1992</v>
      </c>
      <c r="BC28" s="88">
        <f t="shared" ref="BC28:BJ28" si="155">BB28</f>
        <v>1992</v>
      </c>
      <c r="BD28" s="88">
        <f t="shared" si="155"/>
        <v>1992</v>
      </c>
      <c r="BE28" s="88">
        <f t="shared" si="155"/>
        <v>1992</v>
      </c>
      <c r="BF28" s="88">
        <f t="shared" si="155"/>
        <v>1992</v>
      </c>
      <c r="BG28" s="88">
        <f t="shared" si="155"/>
        <v>1992</v>
      </c>
      <c r="BH28" s="88">
        <f t="shared" si="155"/>
        <v>1992</v>
      </c>
      <c r="BI28" s="88">
        <f t="shared" si="155"/>
        <v>1992</v>
      </c>
      <c r="BJ28" s="88">
        <f t="shared" si="155"/>
        <v>1992</v>
      </c>
      <c r="BK28" s="148">
        <v>2108</v>
      </c>
      <c r="BL28" s="88">
        <f t="shared" ref="BL28:BS28" si="156">BK28</f>
        <v>2108</v>
      </c>
      <c r="BM28" s="88">
        <f t="shared" si="156"/>
        <v>2108</v>
      </c>
      <c r="BN28" s="88">
        <f t="shared" si="156"/>
        <v>2108</v>
      </c>
      <c r="BO28" s="88">
        <f t="shared" si="156"/>
        <v>2108</v>
      </c>
      <c r="BP28" s="88">
        <f t="shared" si="156"/>
        <v>2108</v>
      </c>
      <c r="BQ28" s="88">
        <f t="shared" si="156"/>
        <v>2108</v>
      </c>
      <c r="BR28" s="88">
        <f t="shared" si="156"/>
        <v>2108</v>
      </c>
      <c r="BS28" s="88">
        <f t="shared" si="156"/>
        <v>2108</v>
      </c>
      <c r="BT28" s="148">
        <v>2202.7800000000002</v>
      </c>
      <c r="BU28" s="88">
        <f t="shared" ref="BU28:BY28" si="157">BT28</f>
        <v>2202.7800000000002</v>
      </c>
      <c r="BV28" s="88">
        <f t="shared" si="157"/>
        <v>2202.7800000000002</v>
      </c>
      <c r="BW28" s="88">
        <f t="shared" si="157"/>
        <v>2202.7800000000002</v>
      </c>
      <c r="BX28" s="88">
        <f t="shared" si="157"/>
        <v>2202.7800000000002</v>
      </c>
      <c r="BY28" s="88">
        <f t="shared" si="157"/>
        <v>2202.7800000000002</v>
      </c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</row>
    <row r="29" spans="1:101" s="3" customFormat="1" ht="10.5" x14ac:dyDescent="0.25">
      <c r="A29" s="144" t="str">
        <f t="shared" si="24"/>
        <v>310</v>
      </c>
      <c r="B29" s="79" t="s">
        <v>73</v>
      </c>
      <c r="C29" s="79" t="s">
        <v>217</v>
      </c>
      <c r="D29" s="80" t="s">
        <v>128</v>
      </c>
      <c r="E29" s="86" t="s">
        <v>46</v>
      </c>
      <c r="F29" s="88">
        <v>1869</v>
      </c>
      <c r="G29" s="88">
        <f t="shared" ref="G29:Q29" si="158">F29</f>
        <v>1869</v>
      </c>
      <c r="H29" s="88">
        <f t="shared" si="158"/>
        <v>1869</v>
      </c>
      <c r="I29" s="88">
        <f t="shared" si="158"/>
        <v>1869</v>
      </c>
      <c r="J29" s="88">
        <f t="shared" si="158"/>
        <v>1869</v>
      </c>
      <c r="K29" s="88">
        <f t="shared" si="158"/>
        <v>1869</v>
      </c>
      <c r="L29" s="88">
        <f t="shared" si="158"/>
        <v>1869</v>
      </c>
      <c r="M29" s="88">
        <f t="shared" si="158"/>
        <v>1869</v>
      </c>
      <c r="N29" s="88">
        <f t="shared" si="158"/>
        <v>1869</v>
      </c>
      <c r="O29" s="88">
        <f t="shared" si="158"/>
        <v>1869</v>
      </c>
      <c r="P29" s="88">
        <f t="shared" si="158"/>
        <v>1869</v>
      </c>
      <c r="Q29" s="88">
        <f t="shared" si="158"/>
        <v>1869</v>
      </c>
      <c r="R29" s="148">
        <v>1906.52</v>
      </c>
      <c r="S29" s="88">
        <f t="shared" ref="S29:AC29" si="159">R29</f>
        <v>1906.52</v>
      </c>
      <c r="T29" s="88">
        <f t="shared" si="159"/>
        <v>1906.52</v>
      </c>
      <c r="U29" s="88">
        <f t="shared" si="159"/>
        <v>1906.52</v>
      </c>
      <c r="V29" s="88">
        <f t="shared" si="159"/>
        <v>1906.52</v>
      </c>
      <c r="W29" s="88">
        <f t="shared" si="159"/>
        <v>1906.52</v>
      </c>
      <c r="X29" s="88">
        <f t="shared" si="159"/>
        <v>1906.52</v>
      </c>
      <c r="Y29" s="88">
        <f t="shared" si="159"/>
        <v>1906.52</v>
      </c>
      <c r="Z29" s="88">
        <f t="shared" si="159"/>
        <v>1906.52</v>
      </c>
      <c r="AA29" s="88">
        <f t="shared" si="159"/>
        <v>1906.52</v>
      </c>
      <c r="AB29" s="88">
        <f t="shared" si="159"/>
        <v>1906.52</v>
      </c>
      <c r="AC29" s="88">
        <f t="shared" si="159"/>
        <v>1906.52</v>
      </c>
      <c r="AD29" s="148">
        <v>1933</v>
      </c>
      <c r="AE29" s="88">
        <f t="shared" ref="AE29:AY29" si="160">AD29</f>
        <v>1933</v>
      </c>
      <c r="AF29" s="88">
        <f t="shared" si="160"/>
        <v>1933</v>
      </c>
      <c r="AG29" s="88">
        <f t="shared" si="160"/>
        <v>1933</v>
      </c>
      <c r="AH29" s="88">
        <f t="shared" si="160"/>
        <v>1933</v>
      </c>
      <c r="AI29" s="88">
        <f t="shared" si="160"/>
        <v>1933</v>
      </c>
      <c r="AJ29" s="88">
        <f t="shared" si="160"/>
        <v>1933</v>
      </c>
      <c r="AK29" s="88">
        <f t="shared" si="160"/>
        <v>1933</v>
      </c>
      <c r="AL29" s="88">
        <f t="shared" si="160"/>
        <v>1933</v>
      </c>
      <c r="AM29" s="88">
        <f t="shared" si="160"/>
        <v>1933</v>
      </c>
      <c r="AN29" s="88">
        <f t="shared" si="160"/>
        <v>1933</v>
      </c>
      <c r="AO29" s="88">
        <f t="shared" si="160"/>
        <v>1933</v>
      </c>
      <c r="AP29" s="88">
        <f t="shared" si="160"/>
        <v>1933</v>
      </c>
      <c r="AQ29" s="88">
        <f t="shared" si="160"/>
        <v>1933</v>
      </c>
      <c r="AR29" s="88">
        <f t="shared" si="160"/>
        <v>1933</v>
      </c>
      <c r="AS29" s="88">
        <f t="shared" si="160"/>
        <v>1933</v>
      </c>
      <c r="AT29" s="88">
        <f t="shared" si="160"/>
        <v>1933</v>
      </c>
      <c r="AU29" s="88">
        <f t="shared" si="160"/>
        <v>1933</v>
      </c>
      <c r="AV29" s="88">
        <f t="shared" si="160"/>
        <v>1933</v>
      </c>
      <c r="AW29" s="88">
        <f t="shared" si="160"/>
        <v>1933</v>
      </c>
      <c r="AX29" s="88">
        <f t="shared" si="160"/>
        <v>1933</v>
      </c>
      <c r="AY29" s="88">
        <f t="shared" si="160"/>
        <v>1933</v>
      </c>
      <c r="AZ29" s="148">
        <v>1985</v>
      </c>
      <c r="BA29" s="88">
        <f t="shared" ref="BA29" si="161">AZ29</f>
        <v>1985</v>
      </c>
      <c r="BB29" s="148">
        <v>2011</v>
      </c>
      <c r="BC29" s="88">
        <f t="shared" ref="BC29:BJ29" si="162">BB29</f>
        <v>2011</v>
      </c>
      <c r="BD29" s="88">
        <f t="shared" si="162"/>
        <v>2011</v>
      </c>
      <c r="BE29" s="88">
        <f t="shared" si="162"/>
        <v>2011</v>
      </c>
      <c r="BF29" s="88">
        <f t="shared" si="162"/>
        <v>2011</v>
      </c>
      <c r="BG29" s="88">
        <f t="shared" si="162"/>
        <v>2011</v>
      </c>
      <c r="BH29" s="88">
        <f t="shared" si="162"/>
        <v>2011</v>
      </c>
      <c r="BI29" s="88">
        <f t="shared" si="162"/>
        <v>2011</v>
      </c>
      <c r="BJ29" s="88">
        <f t="shared" si="162"/>
        <v>2011</v>
      </c>
      <c r="BK29" s="148">
        <v>2128</v>
      </c>
      <c r="BL29" s="88">
        <f t="shared" ref="BL29:BS29" si="163">BK29</f>
        <v>2128</v>
      </c>
      <c r="BM29" s="88">
        <f t="shared" si="163"/>
        <v>2128</v>
      </c>
      <c r="BN29" s="88">
        <f t="shared" si="163"/>
        <v>2128</v>
      </c>
      <c r="BO29" s="88">
        <f t="shared" si="163"/>
        <v>2128</v>
      </c>
      <c r="BP29" s="88">
        <f t="shared" si="163"/>
        <v>2128</v>
      </c>
      <c r="BQ29" s="88">
        <f t="shared" si="163"/>
        <v>2128</v>
      </c>
      <c r="BR29" s="88">
        <f t="shared" si="163"/>
        <v>2128</v>
      </c>
      <c r="BS29" s="88">
        <f t="shared" si="163"/>
        <v>2128</v>
      </c>
      <c r="BT29" s="148">
        <v>2224</v>
      </c>
      <c r="BU29" s="88">
        <f t="shared" ref="BU29:BY29" si="164">BT29</f>
        <v>2224</v>
      </c>
      <c r="BV29" s="88">
        <f t="shared" si="164"/>
        <v>2224</v>
      </c>
      <c r="BW29" s="88">
        <f t="shared" si="164"/>
        <v>2224</v>
      </c>
      <c r="BX29" s="88">
        <f t="shared" si="164"/>
        <v>2224</v>
      </c>
      <c r="BY29" s="88">
        <f t="shared" si="164"/>
        <v>2224</v>
      </c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</row>
    <row r="30" spans="1:101" s="3" customFormat="1" ht="10.5" x14ac:dyDescent="0.25">
      <c r="A30" s="144" t="str">
        <f t="shared" si="24"/>
        <v>315</v>
      </c>
      <c r="B30" s="79" t="s">
        <v>73</v>
      </c>
      <c r="C30" s="79" t="s">
        <v>217</v>
      </c>
      <c r="D30" s="80" t="s">
        <v>152</v>
      </c>
      <c r="E30" s="86" t="s">
        <v>46</v>
      </c>
      <c r="F30" s="88">
        <v>1886.84</v>
      </c>
      <c r="G30" s="88">
        <f t="shared" ref="G30:Q30" si="165">F30</f>
        <v>1886.84</v>
      </c>
      <c r="H30" s="88">
        <f t="shared" si="165"/>
        <v>1886.84</v>
      </c>
      <c r="I30" s="88">
        <f t="shared" si="165"/>
        <v>1886.84</v>
      </c>
      <c r="J30" s="88">
        <f t="shared" si="165"/>
        <v>1886.84</v>
      </c>
      <c r="K30" s="88">
        <f t="shared" si="165"/>
        <v>1886.84</v>
      </c>
      <c r="L30" s="88">
        <f t="shared" si="165"/>
        <v>1886.84</v>
      </c>
      <c r="M30" s="88">
        <f t="shared" si="165"/>
        <v>1886.84</v>
      </c>
      <c r="N30" s="88">
        <f t="shared" si="165"/>
        <v>1886.84</v>
      </c>
      <c r="O30" s="88">
        <f t="shared" si="165"/>
        <v>1886.84</v>
      </c>
      <c r="P30" s="88">
        <f t="shared" si="165"/>
        <v>1886.84</v>
      </c>
      <c r="Q30" s="88">
        <f t="shared" si="165"/>
        <v>1886.84</v>
      </c>
      <c r="R30" s="148">
        <v>1924</v>
      </c>
      <c r="S30" s="88">
        <f t="shared" ref="S30:AC30" si="166">R30</f>
        <v>1924</v>
      </c>
      <c r="T30" s="88">
        <f t="shared" si="166"/>
        <v>1924</v>
      </c>
      <c r="U30" s="88">
        <f t="shared" si="166"/>
        <v>1924</v>
      </c>
      <c r="V30" s="88">
        <f t="shared" si="166"/>
        <v>1924</v>
      </c>
      <c r="W30" s="88">
        <f t="shared" si="166"/>
        <v>1924</v>
      </c>
      <c r="X30" s="88">
        <f t="shared" si="166"/>
        <v>1924</v>
      </c>
      <c r="Y30" s="88">
        <f t="shared" si="166"/>
        <v>1924</v>
      </c>
      <c r="Z30" s="88">
        <f t="shared" si="166"/>
        <v>1924</v>
      </c>
      <c r="AA30" s="88">
        <f t="shared" si="166"/>
        <v>1924</v>
      </c>
      <c r="AB30" s="88">
        <f t="shared" si="166"/>
        <v>1924</v>
      </c>
      <c r="AC30" s="88">
        <f t="shared" si="166"/>
        <v>1924</v>
      </c>
      <c r="AD30" s="148">
        <v>1951</v>
      </c>
      <c r="AE30" s="88">
        <f t="shared" ref="AE30:AY30" si="167">AD30</f>
        <v>1951</v>
      </c>
      <c r="AF30" s="88">
        <f t="shared" si="167"/>
        <v>1951</v>
      </c>
      <c r="AG30" s="88">
        <f t="shared" si="167"/>
        <v>1951</v>
      </c>
      <c r="AH30" s="88">
        <f t="shared" si="167"/>
        <v>1951</v>
      </c>
      <c r="AI30" s="88">
        <f t="shared" si="167"/>
        <v>1951</v>
      </c>
      <c r="AJ30" s="88">
        <f t="shared" si="167"/>
        <v>1951</v>
      </c>
      <c r="AK30" s="88">
        <f t="shared" si="167"/>
        <v>1951</v>
      </c>
      <c r="AL30" s="88">
        <f t="shared" si="167"/>
        <v>1951</v>
      </c>
      <c r="AM30" s="88">
        <f t="shared" si="167"/>
        <v>1951</v>
      </c>
      <c r="AN30" s="88">
        <f t="shared" si="167"/>
        <v>1951</v>
      </c>
      <c r="AO30" s="88">
        <f t="shared" si="167"/>
        <v>1951</v>
      </c>
      <c r="AP30" s="88">
        <f t="shared" si="167"/>
        <v>1951</v>
      </c>
      <c r="AQ30" s="88">
        <f t="shared" si="167"/>
        <v>1951</v>
      </c>
      <c r="AR30" s="88">
        <f t="shared" si="167"/>
        <v>1951</v>
      </c>
      <c r="AS30" s="88">
        <f t="shared" si="167"/>
        <v>1951</v>
      </c>
      <c r="AT30" s="88">
        <f t="shared" si="167"/>
        <v>1951</v>
      </c>
      <c r="AU30" s="88">
        <f t="shared" si="167"/>
        <v>1951</v>
      </c>
      <c r="AV30" s="88">
        <f t="shared" si="167"/>
        <v>1951</v>
      </c>
      <c r="AW30" s="88">
        <f t="shared" si="167"/>
        <v>1951</v>
      </c>
      <c r="AX30" s="88">
        <f t="shared" si="167"/>
        <v>1951</v>
      </c>
      <c r="AY30" s="88">
        <f t="shared" si="167"/>
        <v>1951</v>
      </c>
      <c r="AZ30" s="148">
        <v>2004</v>
      </c>
      <c r="BA30" s="88">
        <f t="shared" ref="BA30" si="168">AZ30</f>
        <v>2004</v>
      </c>
      <c r="BB30" s="148">
        <v>2030</v>
      </c>
      <c r="BC30" s="88">
        <f t="shared" ref="BC30:BJ30" si="169">BB30</f>
        <v>2030</v>
      </c>
      <c r="BD30" s="88">
        <f t="shared" si="169"/>
        <v>2030</v>
      </c>
      <c r="BE30" s="88">
        <f t="shared" si="169"/>
        <v>2030</v>
      </c>
      <c r="BF30" s="88">
        <f t="shared" si="169"/>
        <v>2030</v>
      </c>
      <c r="BG30" s="88">
        <f t="shared" si="169"/>
        <v>2030</v>
      </c>
      <c r="BH30" s="88">
        <f t="shared" si="169"/>
        <v>2030</v>
      </c>
      <c r="BI30" s="88">
        <f t="shared" si="169"/>
        <v>2030</v>
      </c>
      <c r="BJ30" s="88">
        <f t="shared" si="169"/>
        <v>2030</v>
      </c>
      <c r="BK30" s="148">
        <v>2148</v>
      </c>
      <c r="BL30" s="88">
        <f t="shared" ref="BL30:BS30" si="170">BK30</f>
        <v>2148</v>
      </c>
      <c r="BM30" s="88">
        <f t="shared" si="170"/>
        <v>2148</v>
      </c>
      <c r="BN30" s="88">
        <f t="shared" si="170"/>
        <v>2148</v>
      </c>
      <c r="BO30" s="88">
        <f t="shared" si="170"/>
        <v>2148</v>
      </c>
      <c r="BP30" s="88">
        <f t="shared" si="170"/>
        <v>2148</v>
      </c>
      <c r="BQ30" s="88">
        <f t="shared" si="170"/>
        <v>2148</v>
      </c>
      <c r="BR30" s="88">
        <f t="shared" si="170"/>
        <v>2148</v>
      </c>
      <c r="BS30" s="88">
        <f t="shared" si="170"/>
        <v>2148</v>
      </c>
      <c r="BT30" s="148">
        <v>2244</v>
      </c>
      <c r="BU30" s="88">
        <f t="shared" ref="BU30:BY30" si="171">BT30</f>
        <v>2244</v>
      </c>
      <c r="BV30" s="88">
        <f t="shared" si="171"/>
        <v>2244</v>
      </c>
      <c r="BW30" s="88">
        <f t="shared" si="171"/>
        <v>2244</v>
      </c>
      <c r="BX30" s="88">
        <f t="shared" si="171"/>
        <v>2244</v>
      </c>
      <c r="BY30" s="88">
        <f t="shared" si="171"/>
        <v>2244</v>
      </c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</row>
    <row r="31" spans="1:101" s="3" customFormat="1" ht="10.5" x14ac:dyDescent="0.25">
      <c r="A31" s="144" t="str">
        <f t="shared" si="24"/>
        <v>325</v>
      </c>
      <c r="B31" s="79" t="s">
        <v>73</v>
      </c>
      <c r="C31" s="79" t="s">
        <v>217</v>
      </c>
      <c r="D31" s="80" t="s">
        <v>153</v>
      </c>
      <c r="E31" s="86" t="s">
        <v>46</v>
      </c>
      <c r="F31" s="88">
        <v>1921.68</v>
      </c>
      <c r="G31" s="88">
        <f t="shared" ref="G31:Q31" si="172">F31</f>
        <v>1921.68</v>
      </c>
      <c r="H31" s="88">
        <f t="shared" si="172"/>
        <v>1921.68</v>
      </c>
      <c r="I31" s="88">
        <f t="shared" si="172"/>
        <v>1921.68</v>
      </c>
      <c r="J31" s="88">
        <f t="shared" si="172"/>
        <v>1921.68</v>
      </c>
      <c r="K31" s="88">
        <f t="shared" si="172"/>
        <v>1921.68</v>
      </c>
      <c r="L31" s="88">
        <f t="shared" si="172"/>
        <v>1921.68</v>
      </c>
      <c r="M31" s="88">
        <f t="shared" si="172"/>
        <v>1921.68</v>
      </c>
      <c r="N31" s="88">
        <f t="shared" si="172"/>
        <v>1921.68</v>
      </c>
      <c r="O31" s="88">
        <f t="shared" si="172"/>
        <v>1921.68</v>
      </c>
      <c r="P31" s="88">
        <f t="shared" si="172"/>
        <v>1921.68</v>
      </c>
      <c r="Q31" s="88">
        <f t="shared" si="172"/>
        <v>1921.68</v>
      </c>
      <c r="R31" s="148">
        <v>1960</v>
      </c>
      <c r="S31" s="88">
        <f t="shared" ref="S31:AC31" si="173">R31</f>
        <v>1960</v>
      </c>
      <c r="T31" s="88">
        <f t="shared" si="173"/>
        <v>1960</v>
      </c>
      <c r="U31" s="88">
        <f t="shared" si="173"/>
        <v>1960</v>
      </c>
      <c r="V31" s="88">
        <f t="shared" si="173"/>
        <v>1960</v>
      </c>
      <c r="W31" s="88">
        <f t="shared" si="173"/>
        <v>1960</v>
      </c>
      <c r="X31" s="88">
        <f t="shared" si="173"/>
        <v>1960</v>
      </c>
      <c r="Y31" s="88">
        <f t="shared" si="173"/>
        <v>1960</v>
      </c>
      <c r="Z31" s="88">
        <f t="shared" si="173"/>
        <v>1960</v>
      </c>
      <c r="AA31" s="88">
        <f t="shared" si="173"/>
        <v>1960</v>
      </c>
      <c r="AB31" s="88">
        <f t="shared" si="173"/>
        <v>1960</v>
      </c>
      <c r="AC31" s="88">
        <f t="shared" si="173"/>
        <v>1960</v>
      </c>
      <c r="AD31" s="148">
        <v>1988</v>
      </c>
      <c r="AE31" s="88">
        <f t="shared" ref="AE31:AY31" si="174">AD31</f>
        <v>1988</v>
      </c>
      <c r="AF31" s="88">
        <f t="shared" si="174"/>
        <v>1988</v>
      </c>
      <c r="AG31" s="88">
        <f t="shared" si="174"/>
        <v>1988</v>
      </c>
      <c r="AH31" s="88">
        <f t="shared" si="174"/>
        <v>1988</v>
      </c>
      <c r="AI31" s="88">
        <f t="shared" si="174"/>
        <v>1988</v>
      </c>
      <c r="AJ31" s="88">
        <f t="shared" si="174"/>
        <v>1988</v>
      </c>
      <c r="AK31" s="88">
        <f t="shared" si="174"/>
        <v>1988</v>
      </c>
      <c r="AL31" s="88">
        <f t="shared" si="174"/>
        <v>1988</v>
      </c>
      <c r="AM31" s="88">
        <f t="shared" si="174"/>
        <v>1988</v>
      </c>
      <c r="AN31" s="88">
        <f t="shared" si="174"/>
        <v>1988</v>
      </c>
      <c r="AO31" s="88">
        <f t="shared" si="174"/>
        <v>1988</v>
      </c>
      <c r="AP31" s="88">
        <f t="shared" si="174"/>
        <v>1988</v>
      </c>
      <c r="AQ31" s="88">
        <f t="shared" si="174"/>
        <v>1988</v>
      </c>
      <c r="AR31" s="88">
        <f t="shared" si="174"/>
        <v>1988</v>
      </c>
      <c r="AS31" s="88">
        <f t="shared" si="174"/>
        <v>1988</v>
      </c>
      <c r="AT31" s="88">
        <f t="shared" si="174"/>
        <v>1988</v>
      </c>
      <c r="AU31" s="88">
        <f t="shared" si="174"/>
        <v>1988</v>
      </c>
      <c r="AV31" s="88">
        <f t="shared" si="174"/>
        <v>1988</v>
      </c>
      <c r="AW31" s="88">
        <f t="shared" si="174"/>
        <v>1988</v>
      </c>
      <c r="AX31" s="88">
        <f t="shared" si="174"/>
        <v>1988</v>
      </c>
      <c r="AY31" s="88">
        <f t="shared" si="174"/>
        <v>1988</v>
      </c>
      <c r="AZ31" s="148">
        <v>2041</v>
      </c>
      <c r="BA31" s="88">
        <f t="shared" ref="BA31" si="175">AZ31</f>
        <v>2041</v>
      </c>
      <c r="BB31" s="148">
        <v>2067.7600000000002</v>
      </c>
      <c r="BC31" s="88">
        <f t="shared" ref="BC31:BJ31" si="176">BB31</f>
        <v>2067.7600000000002</v>
      </c>
      <c r="BD31" s="88">
        <f t="shared" si="176"/>
        <v>2067.7600000000002</v>
      </c>
      <c r="BE31" s="88">
        <f t="shared" si="176"/>
        <v>2067.7600000000002</v>
      </c>
      <c r="BF31" s="88">
        <f t="shared" si="176"/>
        <v>2067.7600000000002</v>
      </c>
      <c r="BG31" s="88">
        <f t="shared" si="176"/>
        <v>2067.7600000000002</v>
      </c>
      <c r="BH31" s="88">
        <f t="shared" si="176"/>
        <v>2067.7600000000002</v>
      </c>
      <c r="BI31" s="88">
        <f t="shared" si="176"/>
        <v>2067.7600000000002</v>
      </c>
      <c r="BJ31" s="88">
        <f t="shared" si="176"/>
        <v>2067.7600000000002</v>
      </c>
      <c r="BK31" s="148">
        <v>2188</v>
      </c>
      <c r="BL31" s="88">
        <f t="shared" ref="BL31:BS31" si="177">BK31</f>
        <v>2188</v>
      </c>
      <c r="BM31" s="88">
        <f t="shared" si="177"/>
        <v>2188</v>
      </c>
      <c r="BN31" s="88">
        <f t="shared" si="177"/>
        <v>2188</v>
      </c>
      <c r="BO31" s="88">
        <f t="shared" si="177"/>
        <v>2188</v>
      </c>
      <c r="BP31" s="88">
        <f t="shared" si="177"/>
        <v>2188</v>
      </c>
      <c r="BQ31" s="88">
        <f t="shared" si="177"/>
        <v>2188</v>
      </c>
      <c r="BR31" s="88">
        <f t="shared" si="177"/>
        <v>2188</v>
      </c>
      <c r="BS31" s="88">
        <f t="shared" si="177"/>
        <v>2188</v>
      </c>
      <c r="BT31" s="148">
        <v>2286</v>
      </c>
      <c r="BU31" s="88">
        <f t="shared" ref="BU31:BY31" si="178">BT31</f>
        <v>2286</v>
      </c>
      <c r="BV31" s="88">
        <f t="shared" si="178"/>
        <v>2286</v>
      </c>
      <c r="BW31" s="88">
        <f t="shared" si="178"/>
        <v>2286</v>
      </c>
      <c r="BX31" s="88">
        <f t="shared" si="178"/>
        <v>2286</v>
      </c>
      <c r="BY31" s="88">
        <f t="shared" si="178"/>
        <v>2286</v>
      </c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</row>
    <row r="32" spans="1:101" s="3" customFormat="1" ht="10.5" x14ac:dyDescent="0.25">
      <c r="A32" s="144" t="str">
        <f t="shared" si="24"/>
        <v>335</v>
      </c>
      <c r="B32" s="79" t="s">
        <v>73</v>
      </c>
      <c r="C32" s="79" t="s">
        <v>217</v>
      </c>
      <c r="D32" s="80" t="s">
        <v>129</v>
      </c>
      <c r="E32" s="86" t="s">
        <v>46</v>
      </c>
      <c r="F32" s="88">
        <v>1956.73</v>
      </c>
      <c r="G32" s="88">
        <f t="shared" ref="G32:Q32" si="179">F32</f>
        <v>1956.73</v>
      </c>
      <c r="H32" s="88">
        <f t="shared" si="179"/>
        <v>1956.73</v>
      </c>
      <c r="I32" s="88">
        <f t="shared" si="179"/>
        <v>1956.73</v>
      </c>
      <c r="J32" s="88">
        <f t="shared" si="179"/>
        <v>1956.73</v>
      </c>
      <c r="K32" s="88">
        <f t="shared" si="179"/>
        <v>1956.73</v>
      </c>
      <c r="L32" s="88">
        <f t="shared" si="179"/>
        <v>1956.73</v>
      </c>
      <c r="M32" s="88">
        <f t="shared" si="179"/>
        <v>1956.73</v>
      </c>
      <c r="N32" s="88">
        <f t="shared" si="179"/>
        <v>1956.73</v>
      </c>
      <c r="O32" s="88">
        <f t="shared" si="179"/>
        <v>1956.73</v>
      </c>
      <c r="P32" s="88">
        <f t="shared" si="179"/>
        <v>1956.73</v>
      </c>
      <c r="Q32" s="88">
        <f t="shared" si="179"/>
        <v>1956.73</v>
      </c>
      <c r="R32" s="148">
        <v>1995.86</v>
      </c>
      <c r="S32" s="88">
        <f t="shared" ref="S32:AC32" si="180">R32</f>
        <v>1995.86</v>
      </c>
      <c r="T32" s="88">
        <f t="shared" si="180"/>
        <v>1995.86</v>
      </c>
      <c r="U32" s="88">
        <f t="shared" si="180"/>
        <v>1995.86</v>
      </c>
      <c r="V32" s="88">
        <f t="shared" si="180"/>
        <v>1995.86</v>
      </c>
      <c r="W32" s="88">
        <f t="shared" si="180"/>
        <v>1995.86</v>
      </c>
      <c r="X32" s="88">
        <f t="shared" si="180"/>
        <v>1995.86</v>
      </c>
      <c r="Y32" s="88">
        <f t="shared" si="180"/>
        <v>1995.86</v>
      </c>
      <c r="Z32" s="88">
        <f t="shared" si="180"/>
        <v>1995.86</v>
      </c>
      <c r="AA32" s="88">
        <f t="shared" si="180"/>
        <v>1995.86</v>
      </c>
      <c r="AB32" s="88">
        <f t="shared" si="180"/>
        <v>1995.86</v>
      </c>
      <c r="AC32" s="88">
        <f t="shared" si="180"/>
        <v>1995.86</v>
      </c>
      <c r="AD32" s="148">
        <v>2023.81</v>
      </c>
      <c r="AE32" s="88">
        <f t="shared" ref="AE32:AY32" si="181">AD32</f>
        <v>2023.81</v>
      </c>
      <c r="AF32" s="88">
        <f t="shared" si="181"/>
        <v>2023.81</v>
      </c>
      <c r="AG32" s="88">
        <f t="shared" si="181"/>
        <v>2023.81</v>
      </c>
      <c r="AH32" s="88">
        <f t="shared" si="181"/>
        <v>2023.81</v>
      </c>
      <c r="AI32" s="88">
        <f t="shared" si="181"/>
        <v>2023.81</v>
      </c>
      <c r="AJ32" s="88">
        <f t="shared" si="181"/>
        <v>2023.81</v>
      </c>
      <c r="AK32" s="88">
        <f t="shared" si="181"/>
        <v>2023.81</v>
      </c>
      <c r="AL32" s="88">
        <f t="shared" si="181"/>
        <v>2023.81</v>
      </c>
      <c r="AM32" s="88">
        <f t="shared" si="181"/>
        <v>2023.81</v>
      </c>
      <c r="AN32" s="88">
        <f t="shared" si="181"/>
        <v>2023.81</v>
      </c>
      <c r="AO32" s="88">
        <f t="shared" si="181"/>
        <v>2023.81</v>
      </c>
      <c r="AP32" s="88">
        <f t="shared" si="181"/>
        <v>2023.81</v>
      </c>
      <c r="AQ32" s="88">
        <f t="shared" si="181"/>
        <v>2023.81</v>
      </c>
      <c r="AR32" s="88">
        <f t="shared" si="181"/>
        <v>2023.81</v>
      </c>
      <c r="AS32" s="88">
        <f t="shared" si="181"/>
        <v>2023.81</v>
      </c>
      <c r="AT32" s="88">
        <f t="shared" si="181"/>
        <v>2023.81</v>
      </c>
      <c r="AU32" s="88">
        <f t="shared" si="181"/>
        <v>2023.81</v>
      </c>
      <c r="AV32" s="88">
        <f t="shared" si="181"/>
        <v>2023.81</v>
      </c>
      <c r="AW32" s="88">
        <f t="shared" si="181"/>
        <v>2023.81</v>
      </c>
      <c r="AX32" s="88">
        <f t="shared" si="181"/>
        <v>2023.81</v>
      </c>
      <c r="AY32" s="88">
        <f t="shared" si="181"/>
        <v>2023.81</v>
      </c>
      <c r="AZ32" s="148">
        <v>2078</v>
      </c>
      <c r="BA32" s="88">
        <f t="shared" ref="BA32" si="182">AZ32</f>
        <v>2078</v>
      </c>
      <c r="BB32" s="148">
        <v>2105</v>
      </c>
      <c r="BC32" s="88">
        <f t="shared" ref="BC32:BJ32" si="183">BB32</f>
        <v>2105</v>
      </c>
      <c r="BD32" s="88">
        <f t="shared" si="183"/>
        <v>2105</v>
      </c>
      <c r="BE32" s="88">
        <f t="shared" si="183"/>
        <v>2105</v>
      </c>
      <c r="BF32" s="88">
        <f t="shared" si="183"/>
        <v>2105</v>
      </c>
      <c r="BG32" s="88">
        <f t="shared" si="183"/>
        <v>2105</v>
      </c>
      <c r="BH32" s="88">
        <f t="shared" si="183"/>
        <v>2105</v>
      </c>
      <c r="BI32" s="88">
        <f t="shared" si="183"/>
        <v>2105</v>
      </c>
      <c r="BJ32" s="88">
        <f t="shared" si="183"/>
        <v>2105</v>
      </c>
      <c r="BK32" s="148">
        <v>2228</v>
      </c>
      <c r="BL32" s="88">
        <f t="shared" ref="BL32:BS32" si="184">BK32</f>
        <v>2228</v>
      </c>
      <c r="BM32" s="88">
        <f t="shared" si="184"/>
        <v>2228</v>
      </c>
      <c r="BN32" s="88">
        <f t="shared" si="184"/>
        <v>2228</v>
      </c>
      <c r="BO32" s="88">
        <f t="shared" si="184"/>
        <v>2228</v>
      </c>
      <c r="BP32" s="88">
        <f t="shared" si="184"/>
        <v>2228</v>
      </c>
      <c r="BQ32" s="88">
        <f t="shared" si="184"/>
        <v>2228</v>
      </c>
      <c r="BR32" s="88">
        <f t="shared" si="184"/>
        <v>2228</v>
      </c>
      <c r="BS32" s="88">
        <f t="shared" si="184"/>
        <v>2228</v>
      </c>
      <c r="BT32" s="148">
        <v>2327.83</v>
      </c>
      <c r="BU32" s="88">
        <f t="shared" ref="BU32:BY32" si="185">BT32</f>
        <v>2327.83</v>
      </c>
      <c r="BV32" s="88">
        <f t="shared" si="185"/>
        <v>2327.83</v>
      </c>
      <c r="BW32" s="88">
        <f t="shared" si="185"/>
        <v>2327.83</v>
      </c>
      <c r="BX32" s="88">
        <f t="shared" si="185"/>
        <v>2327.83</v>
      </c>
      <c r="BY32" s="88">
        <f t="shared" si="185"/>
        <v>2327.83</v>
      </c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</row>
    <row r="33" spans="1:101" s="3" customFormat="1" ht="10.5" x14ac:dyDescent="0.25">
      <c r="A33" s="144" t="str">
        <f t="shared" si="24"/>
        <v>340</v>
      </c>
      <c r="B33" s="79" t="s">
        <v>73</v>
      </c>
      <c r="C33" s="79" t="s">
        <v>217</v>
      </c>
      <c r="D33" s="80" t="s">
        <v>197</v>
      </c>
      <c r="E33" s="86" t="s">
        <v>46</v>
      </c>
      <c r="F33" s="88">
        <v>1974</v>
      </c>
      <c r="G33" s="88">
        <f t="shared" ref="G33:Q33" si="186">F33</f>
        <v>1974</v>
      </c>
      <c r="H33" s="88">
        <f t="shared" si="186"/>
        <v>1974</v>
      </c>
      <c r="I33" s="88">
        <f t="shared" si="186"/>
        <v>1974</v>
      </c>
      <c r="J33" s="88">
        <f t="shared" si="186"/>
        <v>1974</v>
      </c>
      <c r="K33" s="88">
        <f t="shared" si="186"/>
        <v>1974</v>
      </c>
      <c r="L33" s="88">
        <f t="shared" si="186"/>
        <v>1974</v>
      </c>
      <c r="M33" s="88">
        <f t="shared" si="186"/>
        <v>1974</v>
      </c>
      <c r="N33" s="88">
        <f t="shared" si="186"/>
        <v>1974</v>
      </c>
      <c r="O33" s="88">
        <f t="shared" si="186"/>
        <v>1974</v>
      </c>
      <c r="P33" s="88">
        <f t="shared" si="186"/>
        <v>1974</v>
      </c>
      <c r="Q33" s="88">
        <f t="shared" si="186"/>
        <v>1974</v>
      </c>
      <c r="R33" s="148">
        <v>2013.71</v>
      </c>
      <c r="S33" s="88">
        <f t="shared" ref="S33:AC33" si="187">R33</f>
        <v>2013.71</v>
      </c>
      <c r="T33" s="88">
        <f t="shared" si="187"/>
        <v>2013.71</v>
      </c>
      <c r="U33" s="88">
        <f t="shared" si="187"/>
        <v>2013.71</v>
      </c>
      <c r="V33" s="88">
        <f t="shared" si="187"/>
        <v>2013.71</v>
      </c>
      <c r="W33" s="88">
        <f t="shared" si="187"/>
        <v>2013.71</v>
      </c>
      <c r="X33" s="88">
        <f t="shared" si="187"/>
        <v>2013.71</v>
      </c>
      <c r="Y33" s="88">
        <f t="shared" si="187"/>
        <v>2013.71</v>
      </c>
      <c r="Z33" s="88">
        <f t="shared" si="187"/>
        <v>2013.71</v>
      </c>
      <c r="AA33" s="88">
        <f t="shared" si="187"/>
        <v>2013.71</v>
      </c>
      <c r="AB33" s="88">
        <f t="shared" si="187"/>
        <v>2013.71</v>
      </c>
      <c r="AC33" s="88">
        <f t="shared" si="187"/>
        <v>2013.71</v>
      </c>
      <c r="AD33" s="148">
        <v>2042</v>
      </c>
      <c r="AE33" s="88">
        <f t="shared" ref="AE33:AY33" si="188">AD33</f>
        <v>2042</v>
      </c>
      <c r="AF33" s="88">
        <f t="shared" si="188"/>
        <v>2042</v>
      </c>
      <c r="AG33" s="88">
        <f t="shared" si="188"/>
        <v>2042</v>
      </c>
      <c r="AH33" s="88">
        <f t="shared" si="188"/>
        <v>2042</v>
      </c>
      <c r="AI33" s="88">
        <f t="shared" si="188"/>
        <v>2042</v>
      </c>
      <c r="AJ33" s="88">
        <f t="shared" si="188"/>
        <v>2042</v>
      </c>
      <c r="AK33" s="88">
        <f t="shared" si="188"/>
        <v>2042</v>
      </c>
      <c r="AL33" s="88">
        <f t="shared" si="188"/>
        <v>2042</v>
      </c>
      <c r="AM33" s="88">
        <f t="shared" si="188"/>
        <v>2042</v>
      </c>
      <c r="AN33" s="88">
        <f t="shared" si="188"/>
        <v>2042</v>
      </c>
      <c r="AO33" s="88">
        <f t="shared" si="188"/>
        <v>2042</v>
      </c>
      <c r="AP33" s="88">
        <f t="shared" si="188"/>
        <v>2042</v>
      </c>
      <c r="AQ33" s="88">
        <f t="shared" si="188"/>
        <v>2042</v>
      </c>
      <c r="AR33" s="88">
        <f t="shared" si="188"/>
        <v>2042</v>
      </c>
      <c r="AS33" s="88">
        <f t="shared" si="188"/>
        <v>2042</v>
      </c>
      <c r="AT33" s="88">
        <f t="shared" si="188"/>
        <v>2042</v>
      </c>
      <c r="AU33" s="88">
        <f t="shared" si="188"/>
        <v>2042</v>
      </c>
      <c r="AV33" s="88">
        <f t="shared" si="188"/>
        <v>2042</v>
      </c>
      <c r="AW33" s="88">
        <f t="shared" si="188"/>
        <v>2042</v>
      </c>
      <c r="AX33" s="88">
        <f t="shared" si="188"/>
        <v>2042</v>
      </c>
      <c r="AY33" s="88">
        <f t="shared" si="188"/>
        <v>2042</v>
      </c>
      <c r="AZ33" s="148">
        <v>2097</v>
      </c>
      <c r="BA33" s="88">
        <f t="shared" ref="BA33" si="189">AZ33</f>
        <v>2097</v>
      </c>
      <c r="BB33" s="148">
        <v>2124</v>
      </c>
      <c r="BC33" s="88">
        <f t="shared" ref="BC33:BJ33" si="190">BB33</f>
        <v>2124</v>
      </c>
      <c r="BD33" s="88">
        <f t="shared" si="190"/>
        <v>2124</v>
      </c>
      <c r="BE33" s="88">
        <f t="shared" si="190"/>
        <v>2124</v>
      </c>
      <c r="BF33" s="88">
        <f t="shared" si="190"/>
        <v>2124</v>
      </c>
      <c r="BG33" s="88">
        <f t="shared" si="190"/>
        <v>2124</v>
      </c>
      <c r="BH33" s="88">
        <f t="shared" si="190"/>
        <v>2124</v>
      </c>
      <c r="BI33" s="88">
        <f t="shared" si="190"/>
        <v>2124</v>
      </c>
      <c r="BJ33" s="88">
        <f t="shared" si="190"/>
        <v>2124</v>
      </c>
      <c r="BK33" s="148">
        <v>2247.5</v>
      </c>
      <c r="BL33" s="88">
        <f t="shared" ref="BL33:BS33" si="191">BK33</f>
        <v>2247.5</v>
      </c>
      <c r="BM33" s="88">
        <f t="shared" si="191"/>
        <v>2247.5</v>
      </c>
      <c r="BN33" s="88">
        <f t="shared" si="191"/>
        <v>2247.5</v>
      </c>
      <c r="BO33" s="88">
        <f t="shared" si="191"/>
        <v>2247.5</v>
      </c>
      <c r="BP33" s="88">
        <f t="shared" si="191"/>
        <v>2247.5</v>
      </c>
      <c r="BQ33" s="88">
        <f t="shared" si="191"/>
        <v>2247.5</v>
      </c>
      <c r="BR33" s="88">
        <f t="shared" si="191"/>
        <v>2247.5</v>
      </c>
      <c r="BS33" s="88">
        <f t="shared" si="191"/>
        <v>2247.5</v>
      </c>
      <c r="BT33" s="148">
        <v>2349</v>
      </c>
      <c r="BU33" s="88">
        <f t="shared" ref="BU33:BY33" si="192">BT33</f>
        <v>2349</v>
      </c>
      <c r="BV33" s="88">
        <f t="shared" si="192"/>
        <v>2349</v>
      </c>
      <c r="BW33" s="88">
        <f t="shared" si="192"/>
        <v>2349</v>
      </c>
      <c r="BX33" s="88">
        <f t="shared" si="192"/>
        <v>2349</v>
      </c>
      <c r="BY33" s="88">
        <f t="shared" si="192"/>
        <v>2349</v>
      </c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</row>
    <row r="34" spans="1:101" s="3" customFormat="1" ht="10.5" x14ac:dyDescent="0.25">
      <c r="A34" s="144" t="str">
        <f t="shared" si="24"/>
        <v>350</v>
      </c>
      <c r="B34" s="79" t="s">
        <v>218</v>
      </c>
      <c r="C34" s="79" t="s">
        <v>219</v>
      </c>
      <c r="D34" s="80" t="s">
        <v>135</v>
      </c>
      <c r="E34" s="86" t="s">
        <v>46</v>
      </c>
      <c r="F34" s="88">
        <v>2009</v>
      </c>
      <c r="G34" s="88">
        <f t="shared" ref="G34:Q34" si="193">F34</f>
        <v>2009</v>
      </c>
      <c r="H34" s="88">
        <f t="shared" si="193"/>
        <v>2009</v>
      </c>
      <c r="I34" s="88">
        <f t="shared" si="193"/>
        <v>2009</v>
      </c>
      <c r="J34" s="88">
        <f t="shared" si="193"/>
        <v>2009</v>
      </c>
      <c r="K34" s="88">
        <f t="shared" si="193"/>
        <v>2009</v>
      </c>
      <c r="L34" s="88">
        <f t="shared" si="193"/>
        <v>2009</v>
      </c>
      <c r="M34" s="88">
        <f t="shared" si="193"/>
        <v>2009</v>
      </c>
      <c r="N34" s="88">
        <f t="shared" si="193"/>
        <v>2009</v>
      </c>
      <c r="O34" s="88">
        <f t="shared" si="193"/>
        <v>2009</v>
      </c>
      <c r="P34" s="88">
        <f t="shared" si="193"/>
        <v>2009</v>
      </c>
      <c r="Q34" s="88">
        <f t="shared" si="193"/>
        <v>2009</v>
      </c>
      <c r="R34" s="148">
        <v>2049</v>
      </c>
      <c r="S34" s="88">
        <f t="shared" ref="S34:AC34" si="194">R34</f>
        <v>2049</v>
      </c>
      <c r="T34" s="88">
        <f t="shared" si="194"/>
        <v>2049</v>
      </c>
      <c r="U34" s="88">
        <f t="shared" si="194"/>
        <v>2049</v>
      </c>
      <c r="V34" s="88">
        <f t="shared" si="194"/>
        <v>2049</v>
      </c>
      <c r="W34" s="88">
        <f t="shared" si="194"/>
        <v>2049</v>
      </c>
      <c r="X34" s="88">
        <f t="shared" si="194"/>
        <v>2049</v>
      </c>
      <c r="Y34" s="88">
        <f t="shared" si="194"/>
        <v>2049</v>
      </c>
      <c r="Z34" s="88">
        <f t="shared" si="194"/>
        <v>2049</v>
      </c>
      <c r="AA34" s="88">
        <f t="shared" si="194"/>
        <v>2049</v>
      </c>
      <c r="AB34" s="88">
        <f t="shared" si="194"/>
        <v>2049</v>
      </c>
      <c r="AC34" s="88">
        <f t="shared" si="194"/>
        <v>2049</v>
      </c>
      <c r="AD34" s="148">
        <v>2078</v>
      </c>
      <c r="AE34" s="88">
        <f t="shared" ref="AE34:AY34" si="195">AD34</f>
        <v>2078</v>
      </c>
      <c r="AF34" s="88">
        <f t="shared" si="195"/>
        <v>2078</v>
      </c>
      <c r="AG34" s="88">
        <f t="shared" si="195"/>
        <v>2078</v>
      </c>
      <c r="AH34" s="88">
        <f t="shared" si="195"/>
        <v>2078</v>
      </c>
      <c r="AI34" s="88">
        <f t="shared" si="195"/>
        <v>2078</v>
      </c>
      <c r="AJ34" s="88">
        <f t="shared" si="195"/>
        <v>2078</v>
      </c>
      <c r="AK34" s="88">
        <f t="shared" si="195"/>
        <v>2078</v>
      </c>
      <c r="AL34" s="88">
        <f t="shared" si="195"/>
        <v>2078</v>
      </c>
      <c r="AM34" s="88">
        <f t="shared" si="195"/>
        <v>2078</v>
      </c>
      <c r="AN34" s="88">
        <f t="shared" si="195"/>
        <v>2078</v>
      </c>
      <c r="AO34" s="88">
        <f t="shared" si="195"/>
        <v>2078</v>
      </c>
      <c r="AP34" s="88">
        <f t="shared" si="195"/>
        <v>2078</v>
      </c>
      <c r="AQ34" s="88">
        <f t="shared" si="195"/>
        <v>2078</v>
      </c>
      <c r="AR34" s="88">
        <f t="shared" si="195"/>
        <v>2078</v>
      </c>
      <c r="AS34" s="88">
        <f t="shared" si="195"/>
        <v>2078</v>
      </c>
      <c r="AT34" s="88">
        <f t="shared" si="195"/>
        <v>2078</v>
      </c>
      <c r="AU34" s="88">
        <f t="shared" si="195"/>
        <v>2078</v>
      </c>
      <c r="AV34" s="88">
        <f t="shared" si="195"/>
        <v>2078</v>
      </c>
      <c r="AW34" s="88">
        <f t="shared" si="195"/>
        <v>2078</v>
      </c>
      <c r="AX34" s="88">
        <f t="shared" si="195"/>
        <v>2078</v>
      </c>
      <c r="AY34" s="88">
        <f t="shared" si="195"/>
        <v>2078</v>
      </c>
      <c r="AZ34" s="148">
        <v>2134</v>
      </c>
      <c r="BA34" s="88">
        <f t="shared" ref="BA34" si="196">AZ34</f>
        <v>2134</v>
      </c>
      <c r="BB34" s="148">
        <v>2162</v>
      </c>
      <c r="BC34" s="88">
        <f t="shared" ref="BC34:BJ34" si="197">BB34</f>
        <v>2162</v>
      </c>
      <c r="BD34" s="88">
        <f t="shared" si="197"/>
        <v>2162</v>
      </c>
      <c r="BE34" s="88">
        <f t="shared" si="197"/>
        <v>2162</v>
      </c>
      <c r="BF34" s="88">
        <f t="shared" si="197"/>
        <v>2162</v>
      </c>
      <c r="BG34" s="88">
        <f t="shared" si="197"/>
        <v>2162</v>
      </c>
      <c r="BH34" s="88">
        <f t="shared" si="197"/>
        <v>2162</v>
      </c>
      <c r="BI34" s="88">
        <f t="shared" si="197"/>
        <v>2162</v>
      </c>
      <c r="BJ34" s="88">
        <f t="shared" si="197"/>
        <v>2162</v>
      </c>
      <c r="BK34" s="148">
        <v>2266</v>
      </c>
      <c r="BL34" s="88">
        <f t="shared" ref="BL34:BS34" si="198">BK34</f>
        <v>2266</v>
      </c>
      <c r="BM34" s="88">
        <f t="shared" si="198"/>
        <v>2266</v>
      </c>
      <c r="BN34" s="88">
        <f t="shared" si="198"/>
        <v>2266</v>
      </c>
      <c r="BO34" s="88">
        <f t="shared" si="198"/>
        <v>2266</v>
      </c>
      <c r="BP34" s="88">
        <f t="shared" si="198"/>
        <v>2266</v>
      </c>
      <c r="BQ34" s="88">
        <f t="shared" si="198"/>
        <v>2266</v>
      </c>
      <c r="BR34" s="88">
        <f t="shared" si="198"/>
        <v>2266</v>
      </c>
      <c r="BS34" s="88">
        <f t="shared" si="198"/>
        <v>2266</v>
      </c>
      <c r="BT34" s="148">
        <v>2368</v>
      </c>
      <c r="BU34" s="88">
        <f t="shared" ref="BU34:BY34" si="199">BT34</f>
        <v>2368</v>
      </c>
      <c r="BV34" s="88">
        <f t="shared" si="199"/>
        <v>2368</v>
      </c>
      <c r="BW34" s="88">
        <f t="shared" si="199"/>
        <v>2368</v>
      </c>
      <c r="BX34" s="88">
        <f t="shared" si="199"/>
        <v>2368</v>
      </c>
      <c r="BY34" s="88">
        <f t="shared" si="199"/>
        <v>2368</v>
      </c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</row>
    <row r="35" spans="1:101" s="3" customFormat="1" ht="10.5" x14ac:dyDescent="0.25">
      <c r="A35" s="144" t="str">
        <f t="shared" si="24"/>
        <v>400</v>
      </c>
      <c r="B35" s="79" t="s">
        <v>74</v>
      </c>
      <c r="C35" s="79" t="s">
        <v>220</v>
      </c>
      <c r="D35" s="80" t="s">
        <v>137</v>
      </c>
      <c r="E35" s="86" t="s">
        <v>46</v>
      </c>
      <c r="F35" s="88">
        <v>2184</v>
      </c>
      <c r="G35" s="88">
        <f t="shared" ref="G35:Q35" si="200">F35</f>
        <v>2184</v>
      </c>
      <c r="H35" s="88">
        <f t="shared" si="200"/>
        <v>2184</v>
      </c>
      <c r="I35" s="88">
        <f t="shared" si="200"/>
        <v>2184</v>
      </c>
      <c r="J35" s="88">
        <f t="shared" si="200"/>
        <v>2184</v>
      </c>
      <c r="K35" s="88">
        <f t="shared" si="200"/>
        <v>2184</v>
      </c>
      <c r="L35" s="88">
        <f t="shared" si="200"/>
        <v>2184</v>
      </c>
      <c r="M35" s="88">
        <f t="shared" si="200"/>
        <v>2184</v>
      </c>
      <c r="N35" s="88">
        <f t="shared" si="200"/>
        <v>2184</v>
      </c>
      <c r="O35" s="88">
        <f t="shared" si="200"/>
        <v>2184</v>
      </c>
      <c r="P35" s="88">
        <f t="shared" si="200"/>
        <v>2184</v>
      </c>
      <c r="Q35" s="88">
        <f t="shared" si="200"/>
        <v>2184</v>
      </c>
      <c r="R35" s="148">
        <v>2228</v>
      </c>
      <c r="S35" s="88">
        <f t="shared" ref="S35:AC35" si="201">R35</f>
        <v>2228</v>
      </c>
      <c r="T35" s="88">
        <f t="shared" si="201"/>
        <v>2228</v>
      </c>
      <c r="U35" s="88">
        <f t="shared" si="201"/>
        <v>2228</v>
      </c>
      <c r="V35" s="88">
        <f t="shared" si="201"/>
        <v>2228</v>
      </c>
      <c r="W35" s="88">
        <f t="shared" si="201"/>
        <v>2228</v>
      </c>
      <c r="X35" s="88">
        <f t="shared" si="201"/>
        <v>2228</v>
      </c>
      <c r="Y35" s="88">
        <f t="shared" si="201"/>
        <v>2228</v>
      </c>
      <c r="Z35" s="88">
        <f t="shared" si="201"/>
        <v>2228</v>
      </c>
      <c r="AA35" s="88">
        <f t="shared" si="201"/>
        <v>2228</v>
      </c>
      <c r="AB35" s="88">
        <f t="shared" si="201"/>
        <v>2228</v>
      </c>
      <c r="AC35" s="88">
        <f t="shared" si="201"/>
        <v>2228</v>
      </c>
      <c r="AD35" s="148">
        <v>2539</v>
      </c>
      <c r="AE35" s="88">
        <f t="shared" ref="AE35:AY35" si="202">AD35</f>
        <v>2539</v>
      </c>
      <c r="AF35" s="88">
        <f t="shared" si="202"/>
        <v>2539</v>
      </c>
      <c r="AG35" s="88">
        <f t="shared" si="202"/>
        <v>2539</v>
      </c>
      <c r="AH35" s="88">
        <f t="shared" si="202"/>
        <v>2539</v>
      </c>
      <c r="AI35" s="88">
        <f t="shared" si="202"/>
        <v>2539</v>
      </c>
      <c r="AJ35" s="88">
        <f t="shared" si="202"/>
        <v>2539</v>
      </c>
      <c r="AK35" s="88">
        <f t="shared" si="202"/>
        <v>2539</v>
      </c>
      <c r="AL35" s="88">
        <f t="shared" si="202"/>
        <v>2539</v>
      </c>
      <c r="AM35" s="88">
        <f t="shared" si="202"/>
        <v>2539</v>
      </c>
      <c r="AN35" s="88">
        <f t="shared" si="202"/>
        <v>2539</v>
      </c>
      <c r="AO35" s="88">
        <f t="shared" si="202"/>
        <v>2539</v>
      </c>
      <c r="AP35" s="88">
        <f t="shared" si="202"/>
        <v>2539</v>
      </c>
      <c r="AQ35" s="88">
        <f t="shared" si="202"/>
        <v>2539</v>
      </c>
      <c r="AR35" s="88">
        <f t="shared" si="202"/>
        <v>2539</v>
      </c>
      <c r="AS35" s="88">
        <f t="shared" si="202"/>
        <v>2539</v>
      </c>
      <c r="AT35" s="88">
        <f t="shared" si="202"/>
        <v>2539</v>
      </c>
      <c r="AU35" s="88">
        <f t="shared" si="202"/>
        <v>2539</v>
      </c>
      <c r="AV35" s="88">
        <f t="shared" si="202"/>
        <v>2539</v>
      </c>
      <c r="AW35" s="88">
        <f t="shared" si="202"/>
        <v>2539</v>
      </c>
      <c r="AX35" s="88">
        <f t="shared" si="202"/>
        <v>2539</v>
      </c>
      <c r="AY35" s="88">
        <f t="shared" si="202"/>
        <v>2539</v>
      </c>
      <c r="AZ35" s="148">
        <v>2320</v>
      </c>
      <c r="BA35" s="88">
        <f t="shared" ref="BA35" si="203">AZ35</f>
        <v>2320</v>
      </c>
      <c r="BB35" s="148">
        <v>2350</v>
      </c>
      <c r="BC35" s="88">
        <f t="shared" ref="BC35:BJ35" si="204">BB35</f>
        <v>2350</v>
      </c>
      <c r="BD35" s="88">
        <f t="shared" si="204"/>
        <v>2350</v>
      </c>
      <c r="BE35" s="88">
        <f t="shared" si="204"/>
        <v>2350</v>
      </c>
      <c r="BF35" s="88">
        <f t="shared" si="204"/>
        <v>2350</v>
      </c>
      <c r="BG35" s="88">
        <f t="shared" si="204"/>
        <v>2350</v>
      </c>
      <c r="BH35" s="88">
        <f t="shared" si="204"/>
        <v>2350</v>
      </c>
      <c r="BI35" s="88">
        <f t="shared" si="204"/>
        <v>2350</v>
      </c>
      <c r="BJ35" s="88">
        <f t="shared" si="204"/>
        <v>2350</v>
      </c>
      <c r="BK35" s="148">
        <v>2463</v>
      </c>
      <c r="BL35" s="88">
        <f t="shared" ref="BL35:BS35" si="205">BK35</f>
        <v>2463</v>
      </c>
      <c r="BM35" s="88">
        <f t="shared" si="205"/>
        <v>2463</v>
      </c>
      <c r="BN35" s="88">
        <f t="shared" si="205"/>
        <v>2463</v>
      </c>
      <c r="BO35" s="88">
        <f t="shared" si="205"/>
        <v>2463</v>
      </c>
      <c r="BP35" s="88">
        <f t="shared" si="205"/>
        <v>2463</v>
      </c>
      <c r="BQ35" s="88">
        <f t="shared" si="205"/>
        <v>2463</v>
      </c>
      <c r="BR35" s="88">
        <f t="shared" si="205"/>
        <v>2463</v>
      </c>
      <c r="BS35" s="88">
        <f t="shared" si="205"/>
        <v>2463</v>
      </c>
      <c r="BT35" s="148">
        <v>2574</v>
      </c>
      <c r="BU35" s="88">
        <f t="shared" ref="BU35:BY35" si="206">BT35</f>
        <v>2574</v>
      </c>
      <c r="BV35" s="88">
        <f t="shared" si="206"/>
        <v>2574</v>
      </c>
      <c r="BW35" s="88">
        <f t="shared" si="206"/>
        <v>2574</v>
      </c>
      <c r="BX35" s="88">
        <f t="shared" si="206"/>
        <v>2574</v>
      </c>
      <c r="BY35" s="88">
        <f t="shared" si="206"/>
        <v>2574</v>
      </c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</row>
    <row r="36" spans="1:101" s="3" customFormat="1" ht="10.5" x14ac:dyDescent="0.25">
      <c r="A36" s="144" t="str">
        <f t="shared" si="24"/>
        <v>425</v>
      </c>
      <c r="B36" s="79" t="s">
        <v>74</v>
      </c>
      <c r="C36" s="79" t="s">
        <v>220</v>
      </c>
      <c r="D36" s="80" t="s">
        <v>198</v>
      </c>
      <c r="E36" s="86" t="s">
        <v>46</v>
      </c>
      <c r="F36" s="88">
        <v>2272</v>
      </c>
      <c r="G36" s="88">
        <f t="shared" ref="G36:Q36" si="207">F36</f>
        <v>2272</v>
      </c>
      <c r="H36" s="88">
        <f t="shared" si="207"/>
        <v>2272</v>
      </c>
      <c r="I36" s="88">
        <f t="shared" si="207"/>
        <v>2272</v>
      </c>
      <c r="J36" s="88">
        <f t="shared" si="207"/>
        <v>2272</v>
      </c>
      <c r="K36" s="88">
        <f t="shared" si="207"/>
        <v>2272</v>
      </c>
      <c r="L36" s="88">
        <f t="shared" si="207"/>
        <v>2272</v>
      </c>
      <c r="M36" s="88">
        <f t="shared" si="207"/>
        <v>2272</v>
      </c>
      <c r="N36" s="88">
        <f t="shared" si="207"/>
        <v>2272</v>
      </c>
      <c r="O36" s="88">
        <f t="shared" si="207"/>
        <v>2272</v>
      </c>
      <c r="P36" s="88">
        <f t="shared" si="207"/>
        <v>2272</v>
      </c>
      <c r="Q36" s="88">
        <f t="shared" si="207"/>
        <v>2272</v>
      </c>
      <c r="R36" s="148">
        <v>2317</v>
      </c>
      <c r="S36" s="88">
        <f t="shared" ref="S36:AC36" si="208">R36</f>
        <v>2317</v>
      </c>
      <c r="T36" s="88">
        <f t="shared" si="208"/>
        <v>2317</v>
      </c>
      <c r="U36" s="88">
        <f t="shared" si="208"/>
        <v>2317</v>
      </c>
      <c r="V36" s="88">
        <f t="shared" si="208"/>
        <v>2317</v>
      </c>
      <c r="W36" s="88">
        <f t="shared" si="208"/>
        <v>2317</v>
      </c>
      <c r="X36" s="88">
        <f t="shared" si="208"/>
        <v>2317</v>
      </c>
      <c r="Y36" s="88">
        <f t="shared" si="208"/>
        <v>2317</v>
      </c>
      <c r="Z36" s="88">
        <f t="shared" si="208"/>
        <v>2317</v>
      </c>
      <c r="AA36" s="88">
        <f t="shared" si="208"/>
        <v>2317</v>
      </c>
      <c r="AB36" s="88">
        <f t="shared" si="208"/>
        <v>2317</v>
      </c>
      <c r="AC36" s="88">
        <f t="shared" si="208"/>
        <v>2317</v>
      </c>
      <c r="AD36" s="148">
        <v>2349.89</v>
      </c>
      <c r="AE36" s="88">
        <f t="shared" ref="AE36:AY36" si="209">AD36</f>
        <v>2349.89</v>
      </c>
      <c r="AF36" s="88">
        <f t="shared" si="209"/>
        <v>2349.89</v>
      </c>
      <c r="AG36" s="88">
        <f t="shared" si="209"/>
        <v>2349.89</v>
      </c>
      <c r="AH36" s="88">
        <f t="shared" si="209"/>
        <v>2349.89</v>
      </c>
      <c r="AI36" s="88">
        <f t="shared" si="209"/>
        <v>2349.89</v>
      </c>
      <c r="AJ36" s="88">
        <f t="shared" si="209"/>
        <v>2349.89</v>
      </c>
      <c r="AK36" s="88">
        <f t="shared" si="209"/>
        <v>2349.89</v>
      </c>
      <c r="AL36" s="88">
        <f t="shared" si="209"/>
        <v>2349.89</v>
      </c>
      <c r="AM36" s="88">
        <f t="shared" si="209"/>
        <v>2349.89</v>
      </c>
      <c r="AN36" s="88">
        <f t="shared" si="209"/>
        <v>2349.89</v>
      </c>
      <c r="AO36" s="88">
        <f t="shared" si="209"/>
        <v>2349.89</v>
      </c>
      <c r="AP36" s="88">
        <f t="shared" si="209"/>
        <v>2349.89</v>
      </c>
      <c r="AQ36" s="88">
        <f t="shared" si="209"/>
        <v>2349.89</v>
      </c>
      <c r="AR36" s="88">
        <f t="shared" si="209"/>
        <v>2349.89</v>
      </c>
      <c r="AS36" s="88">
        <f t="shared" si="209"/>
        <v>2349.89</v>
      </c>
      <c r="AT36" s="88">
        <f t="shared" si="209"/>
        <v>2349.89</v>
      </c>
      <c r="AU36" s="88">
        <f t="shared" si="209"/>
        <v>2349.89</v>
      </c>
      <c r="AV36" s="88">
        <f t="shared" si="209"/>
        <v>2349.89</v>
      </c>
      <c r="AW36" s="88">
        <f t="shared" si="209"/>
        <v>2349.89</v>
      </c>
      <c r="AX36" s="88">
        <f t="shared" si="209"/>
        <v>2349.89</v>
      </c>
      <c r="AY36" s="88">
        <f t="shared" si="209"/>
        <v>2349.89</v>
      </c>
      <c r="AZ36" s="148">
        <v>2413</v>
      </c>
      <c r="BA36" s="88">
        <f t="shared" ref="BA36" si="210">AZ36</f>
        <v>2413</v>
      </c>
      <c r="BB36" s="148">
        <v>2444.71</v>
      </c>
      <c r="BC36" s="88">
        <f t="shared" ref="BC36:BJ36" si="211">BB36</f>
        <v>2444.71</v>
      </c>
      <c r="BD36" s="88">
        <f t="shared" si="211"/>
        <v>2444.71</v>
      </c>
      <c r="BE36" s="88">
        <f t="shared" si="211"/>
        <v>2444.71</v>
      </c>
      <c r="BF36" s="88">
        <f t="shared" si="211"/>
        <v>2444.71</v>
      </c>
      <c r="BG36" s="88">
        <f t="shared" si="211"/>
        <v>2444.71</v>
      </c>
      <c r="BH36" s="88">
        <f t="shared" si="211"/>
        <v>2444.71</v>
      </c>
      <c r="BI36" s="88">
        <f t="shared" si="211"/>
        <v>2444.71</v>
      </c>
      <c r="BJ36" s="88">
        <f t="shared" si="211"/>
        <v>2444.71</v>
      </c>
      <c r="BK36" s="148">
        <v>2562</v>
      </c>
      <c r="BL36" s="88">
        <f t="shared" ref="BL36:BS36" si="212">BK36</f>
        <v>2562</v>
      </c>
      <c r="BM36" s="88">
        <f t="shared" si="212"/>
        <v>2562</v>
      </c>
      <c r="BN36" s="88">
        <f t="shared" si="212"/>
        <v>2562</v>
      </c>
      <c r="BO36" s="88">
        <f t="shared" si="212"/>
        <v>2562</v>
      </c>
      <c r="BP36" s="88">
        <f t="shared" si="212"/>
        <v>2562</v>
      </c>
      <c r="BQ36" s="88">
        <f t="shared" si="212"/>
        <v>2562</v>
      </c>
      <c r="BR36" s="88">
        <f t="shared" si="212"/>
        <v>2562</v>
      </c>
      <c r="BS36" s="88">
        <f t="shared" si="212"/>
        <v>2562</v>
      </c>
      <c r="BT36" s="148">
        <v>2677</v>
      </c>
      <c r="BU36" s="88">
        <f t="shared" ref="BU36:BY36" si="213">BT36</f>
        <v>2677</v>
      </c>
      <c r="BV36" s="88">
        <f t="shared" si="213"/>
        <v>2677</v>
      </c>
      <c r="BW36" s="88">
        <f t="shared" si="213"/>
        <v>2677</v>
      </c>
      <c r="BX36" s="88">
        <f t="shared" si="213"/>
        <v>2677</v>
      </c>
      <c r="BY36" s="88">
        <f t="shared" si="213"/>
        <v>2677</v>
      </c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</row>
    <row r="37" spans="1:101" s="3" customFormat="1" ht="10.5" x14ac:dyDescent="0.25">
      <c r="A37" s="144" t="str">
        <f t="shared" si="24"/>
        <v>430</v>
      </c>
      <c r="B37" s="79" t="s">
        <v>74</v>
      </c>
      <c r="C37" s="79" t="s">
        <v>220</v>
      </c>
      <c r="D37" s="80" t="s">
        <v>199</v>
      </c>
      <c r="E37" s="86" t="s">
        <v>46</v>
      </c>
      <c r="F37" s="88">
        <v>2289.5300000000002</v>
      </c>
      <c r="G37" s="88">
        <f t="shared" ref="G37:Q37" si="214">F37</f>
        <v>2289.5300000000002</v>
      </c>
      <c r="H37" s="88">
        <f t="shared" si="214"/>
        <v>2289.5300000000002</v>
      </c>
      <c r="I37" s="88">
        <f t="shared" si="214"/>
        <v>2289.5300000000002</v>
      </c>
      <c r="J37" s="88">
        <f t="shared" si="214"/>
        <v>2289.5300000000002</v>
      </c>
      <c r="K37" s="88">
        <f t="shared" si="214"/>
        <v>2289.5300000000002</v>
      </c>
      <c r="L37" s="88">
        <f t="shared" si="214"/>
        <v>2289.5300000000002</v>
      </c>
      <c r="M37" s="88">
        <f t="shared" si="214"/>
        <v>2289.5300000000002</v>
      </c>
      <c r="N37" s="88">
        <f t="shared" si="214"/>
        <v>2289.5300000000002</v>
      </c>
      <c r="O37" s="88">
        <f t="shared" si="214"/>
        <v>2289.5300000000002</v>
      </c>
      <c r="P37" s="88">
        <f t="shared" si="214"/>
        <v>2289.5300000000002</v>
      </c>
      <c r="Q37" s="88">
        <f t="shared" si="214"/>
        <v>2289.5300000000002</v>
      </c>
      <c r="R37" s="148">
        <v>2335</v>
      </c>
      <c r="S37" s="88">
        <f t="shared" ref="S37:AC37" si="215">R37</f>
        <v>2335</v>
      </c>
      <c r="T37" s="88">
        <f t="shared" si="215"/>
        <v>2335</v>
      </c>
      <c r="U37" s="88">
        <f t="shared" si="215"/>
        <v>2335</v>
      </c>
      <c r="V37" s="88">
        <f t="shared" si="215"/>
        <v>2335</v>
      </c>
      <c r="W37" s="88">
        <f t="shared" si="215"/>
        <v>2335</v>
      </c>
      <c r="X37" s="88">
        <f t="shared" si="215"/>
        <v>2335</v>
      </c>
      <c r="Y37" s="88">
        <f t="shared" si="215"/>
        <v>2335</v>
      </c>
      <c r="Z37" s="88">
        <f t="shared" si="215"/>
        <v>2335</v>
      </c>
      <c r="AA37" s="88">
        <f t="shared" si="215"/>
        <v>2335</v>
      </c>
      <c r="AB37" s="88">
        <f t="shared" si="215"/>
        <v>2335</v>
      </c>
      <c r="AC37" s="88">
        <f t="shared" si="215"/>
        <v>2335</v>
      </c>
      <c r="AD37" s="148">
        <v>2368</v>
      </c>
      <c r="AE37" s="88">
        <f t="shared" ref="AE37:AY37" si="216">AD37</f>
        <v>2368</v>
      </c>
      <c r="AF37" s="88">
        <f t="shared" si="216"/>
        <v>2368</v>
      </c>
      <c r="AG37" s="88">
        <f t="shared" si="216"/>
        <v>2368</v>
      </c>
      <c r="AH37" s="88">
        <f t="shared" si="216"/>
        <v>2368</v>
      </c>
      <c r="AI37" s="88">
        <f t="shared" si="216"/>
        <v>2368</v>
      </c>
      <c r="AJ37" s="88">
        <f t="shared" si="216"/>
        <v>2368</v>
      </c>
      <c r="AK37" s="88">
        <f t="shared" si="216"/>
        <v>2368</v>
      </c>
      <c r="AL37" s="88">
        <f t="shared" si="216"/>
        <v>2368</v>
      </c>
      <c r="AM37" s="88">
        <f t="shared" si="216"/>
        <v>2368</v>
      </c>
      <c r="AN37" s="88">
        <f t="shared" si="216"/>
        <v>2368</v>
      </c>
      <c r="AO37" s="88">
        <f t="shared" si="216"/>
        <v>2368</v>
      </c>
      <c r="AP37" s="88">
        <f t="shared" si="216"/>
        <v>2368</v>
      </c>
      <c r="AQ37" s="88">
        <f t="shared" si="216"/>
        <v>2368</v>
      </c>
      <c r="AR37" s="88">
        <f t="shared" si="216"/>
        <v>2368</v>
      </c>
      <c r="AS37" s="88">
        <f t="shared" si="216"/>
        <v>2368</v>
      </c>
      <c r="AT37" s="88">
        <f t="shared" si="216"/>
        <v>2368</v>
      </c>
      <c r="AU37" s="88">
        <f t="shared" si="216"/>
        <v>2368</v>
      </c>
      <c r="AV37" s="88">
        <f t="shared" si="216"/>
        <v>2368</v>
      </c>
      <c r="AW37" s="88">
        <f t="shared" si="216"/>
        <v>2368</v>
      </c>
      <c r="AX37" s="88">
        <f t="shared" si="216"/>
        <v>2368</v>
      </c>
      <c r="AY37" s="88">
        <f t="shared" si="216"/>
        <v>2368</v>
      </c>
      <c r="AZ37" s="148">
        <v>2432</v>
      </c>
      <c r="BA37" s="88">
        <f t="shared" ref="BA37" si="217">AZ37</f>
        <v>2432</v>
      </c>
      <c r="BB37" s="148">
        <v>2464</v>
      </c>
      <c r="BC37" s="88">
        <f t="shared" ref="BC37:BJ37" si="218">BB37</f>
        <v>2464</v>
      </c>
      <c r="BD37" s="88">
        <f t="shared" si="218"/>
        <v>2464</v>
      </c>
      <c r="BE37" s="88">
        <f t="shared" si="218"/>
        <v>2464</v>
      </c>
      <c r="BF37" s="88">
        <f t="shared" si="218"/>
        <v>2464</v>
      </c>
      <c r="BG37" s="88">
        <f t="shared" si="218"/>
        <v>2464</v>
      </c>
      <c r="BH37" s="88">
        <f t="shared" si="218"/>
        <v>2464</v>
      </c>
      <c r="BI37" s="88">
        <f t="shared" si="218"/>
        <v>2464</v>
      </c>
      <c r="BJ37" s="88">
        <f t="shared" si="218"/>
        <v>2464</v>
      </c>
      <c r="BK37" s="148">
        <v>2582</v>
      </c>
      <c r="BL37" s="88">
        <f t="shared" ref="BL37:BS37" si="219">BK37</f>
        <v>2582</v>
      </c>
      <c r="BM37" s="88">
        <f t="shared" si="219"/>
        <v>2582</v>
      </c>
      <c r="BN37" s="88">
        <f t="shared" si="219"/>
        <v>2582</v>
      </c>
      <c r="BO37" s="88">
        <f t="shared" si="219"/>
        <v>2582</v>
      </c>
      <c r="BP37" s="88">
        <f t="shared" si="219"/>
        <v>2582</v>
      </c>
      <c r="BQ37" s="88">
        <f t="shared" si="219"/>
        <v>2582</v>
      </c>
      <c r="BR37" s="88">
        <f t="shared" si="219"/>
        <v>2582</v>
      </c>
      <c r="BS37" s="88">
        <f t="shared" si="219"/>
        <v>2582</v>
      </c>
      <c r="BT37" s="148">
        <v>2698</v>
      </c>
      <c r="BU37" s="88">
        <f t="shared" ref="BU37:BY37" si="220">BT37</f>
        <v>2698</v>
      </c>
      <c r="BV37" s="88">
        <f t="shared" si="220"/>
        <v>2698</v>
      </c>
      <c r="BW37" s="88">
        <f t="shared" si="220"/>
        <v>2698</v>
      </c>
      <c r="BX37" s="88">
        <f t="shared" si="220"/>
        <v>2698</v>
      </c>
      <c r="BY37" s="88">
        <f t="shared" si="220"/>
        <v>2698</v>
      </c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</row>
    <row r="38" spans="1:101" s="3" customFormat="1" ht="10.5" x14ac:dyDescent="0.25">
      <c r="A38" s="144" t="str">
        <f t="shared" si="24"/>
        <v>450</v>
      </c>
      <c r="B38" s="79" t="s">
        <v>74</v>
      </c>
      <c r="C38" s="79" t="s">
        <v>220</v>
      </c>
      <c r="D38" s="80" t="s">
        <v>200</v>
      </c>
      <c r="E38" s="86" t="s">
        <v>46</v>
      </c>
      <c r="F38" s="88">
        <v>2359.59</v>
      </c>
      <c r="G38" s="88">
        <f t="shared" ref="G38:Q38" si="221">F38</f>
        <v>2359.59</v>
      </c>
      <c r="H38" s="88">
        <f t="shared" si="221"/>
        <v>2359.59</v>
      </c>
      <c r="I38" s="88">
        <f t="shared" si="221"/>
        <v>2359.59</v>
      </c>
      <c r="J38" s="88">
        <f t="shared" si="221"/>
        <v>2359.59</v>
      </c>
      <c r="K38" s="88">
        <f t="shared" si="221"/>
        <v>2359.59</v>
      </c>
      <c r="L38" s="88">
        <f t="shared" si="221"/>
        <v>2359.59</v>
      </c>
      <c r="M38" s="88">
        <f t="shared" si="221"/>
        <v>2359.59</v>
      </c>
      <c r="N38" s="88">
        <f t="shared" si="221"/>
        <v>2359.59</v>
      </c>
      <c r="O38" s="88">
        <f t="shared" si="221"/>
        <v>2359.59</v>
      </c>
      <c r="P38" s="88">
        <f t="shared" si="221"/>
        <v>2359.59</v>
      </c>
      <c r="Q38" s="88">
        <f t="shared" si="221"/>
        <v>2359.59</v>
      </c>
      <c r="R38" s="148">
        <v>2407</v>
      </c>
      <c r="S38" s="88">
        <f t="shared" ref="S38:AC38" si="222">R38</f>
        <v>2407</v>
      </c>
      <c r="T38" s="88">
        <f t="shared" si="222"/>
        <v>2407</v>
      </c>
      <c r="U38" s="88">
        <f t="shared" si="222"/>
        <v>2407</v>
      </c>
      <c r="V38" s="88">
        <f t="shared" si="222"/>
        <v>2407</v>
      </c>
      <c r="W38" s="88">
        <f t="shared" si="222"/>
        <v>2407</v>
      </c>
      <c r="X38" s="88">
        <f t="shared" si="222"/>
        <v>2407</v>
      </c>
      <c r="Y38" s="88">
        <f t="shared" si="222"/>
        <v>2407</v>
      </c>
      <c r="Z38" s="88">
        <f t="shared" si="222"/>
        <v>2407</v>
      </c>
      <c r="AA38" s="88">
        <f t="shared" si="222"/>
        <v>2407</v>
      </c>
      <c r="AB38" s="88">
        <f t="shared" si="222"/>
        <v>2407</v>
      </c>
      <c r="AC38" s="88">
        <f t="shared" si="222"/>
        <v>2407</v>
      </c>
      <c r="AD38" s="148">
        <v>2440.48</v>
      </c>
      <c r="AE38" s="88">
        <f t="shared" ref="AE38:AY38" si="223">AD38</f>
        <v>2440.48</v>
      </c>
      <c r="AF38" s="88">
        <f t="shared" si="223"/>
        <v>2440.48</v>
      </c>
      <c r="AG38" s="88">
        <f t="shared" si="223"/>
        <v>2440.48</v>
      </c>
      <c r="AH38" s="88">
        <f t="shared" si="223"/>
        <v>2440.48</v>
      </c>
      <c r="AI38" s="88">
        <f t="shared" si="223"/>
        <v>2440.48</v>
      </c>
      <c r="AJ38" s="88">
        <f t="shared" si="223"/>
        <v>2440.48</v>
      </c>
      <c r="AK38" s="88">
        <f t="shared" si="223"/>
        <v>2440.48</v>
      </c>
      <c r="AL38" s="88">
        <f t="shared" si="223"/>
        <v>2440.48</v>
      </c>
      <c r="AM38" s="88">
        <f t="shared" si="223"/>
        <v>2440.48</v>
      </c>
      <c r="AN38" s="88">
        <f t="shared" si="223"/>
        <v>2440.48</v>
      </c>
      <c r="AO38" s="88">
        <f t="shared" si="223"/>
        <v>2440.48</v>
      </c>
      <c r="AP38" s="88">
        <f t="shared" si="223"/>
        <v>2440.48</v>
      </c>
      <c r="AQ38" s="88">
        <f t="shared" si="223"/>
        <v>2440.48</v>
      </c>
      <c r="AR38" s="88">
        <f t="shared" si="223"/>
        <v>2440.48</v>
      </c>
      <c r="AS38" s="88">
        <f t="shared" si="223"/>
        <v>2440.48</v>
      </c>
      <c r="AT38" s="88">
        <f t="shared" si="223"/>
        <v>2440.48</v>
      </c>
      <c r="AU38" s="88">
        <f t="shared" si="223"/>
        <v>2440.48</v>
      </c>
      <c r="AV38" s="88">
        <f t="shared" si="223"/>
        <v>2440.48</v>
      </c>
      <c r="AW38" s="88">
        <f t="shared" si="223"/>
        <v>2440.48</v>
      </c>
      <c r="AX38" s="88">
        <f t="shared" si="223"/>
        <v>2440.48</v>
      </c>
      <c r="AY38" s="88">
        <f t="shared" si="223"/>
        <v>2440.48</v>
      </c>
      <c r="AZ38" s="148">
        <v>2506</v>
      </c>
      <c r="BA38" s="88">
        <f t="shared" ref="BA38" si="224">AZ38</f>
        <v>2506</v>
      </c>
      <c r="BB38" s="148">
        <v>2538.96</v>
      </c>
      <c r="BC38" s="88">
        <f t="shared" ref="BC38:BJ38" si="225">BB38</f>
        <v>2538.96</v>
      </c>
      <c r="BD38" s="88">
        <f t="shared" si="225"/>
        <v>2538.96</v>
      </c>
      <c r="BE38" s="88">
        <f t="shared" si="225"/>
        <v>2538.96</v>
      </c>
      <c r="BF38" s="88">
        <f t="shared" si="225"/>
        <v>2538.96</v>
      </c>
      <c r="BG38" s="88">
        <f t="shared" si="225"/>
        <v>2538.96</v>
      </c>
      <c r="BH38" s="88">
        <f t="shared" si="225"/>
        <v>2538.96</v>
      </c>
      <c r="BI38" s="88">
        <f t="shared" si="225"/>
        <v>2538.96</v>
      </c>
      <c r="BJ38" s="88">
        <f t="shared" si="225"/>
        <v>2538.96</v>
      </c>
      <c r="BK38" s="148">
        <v>2661</v>
      </c>
      <c r="BL38" s="88">
        <f t="shared" ref="BL38:BS38" si="226">BK38</f>
        <v>2661</v>
      </c>
      <c r="BM38" s="88">
        <f t="shared" si="226"/>
        <v>2661</v>
      </c>
      <c r="BN38" s="88">
        <f t="shared" si="226"/>
        <v>2661</v>
      </c>
      <c r="BO38" s="88">
        <f t="shared" si="226"/>
        <v>2661</v>
      </c>
      <c r="BP38" s="88">
        <f t="shared" si="226"/>
        <v>2661</v>
      </c>
      <c r="BQ38" s="88">
        <f t="shared" si="226"/>
        <v>2661</v>
      </c>
      <c r="BR38" s="88">
        <f t="shared" si="226"/>
        <v>2661</v>
      </c>
      <c r="BS38" s="88">
        <f t="shared" si="226"/>
        <v>2661</v>
      </c>
      <c r="BT38" s="148">
        <v>2780.5</v>
      </c>
      <c r="BU38" s="88">
        <f t="shared" ref="BU38:BY38" si="227">BT38</f>
        <v>2780.5</v>
      </c>
      <c r="BV38" s="88">
        <f t="shared" si="227"/>
        <v>2780.5</v>
      </c>
      <c r="BW38" s="88">
        <f t="shared" si="227"/>
        <v>2780.5</v>
      </c>
      <c r="BX38" s="88">
        <f t="shared" si="227"/>
        <v>2780.5</v>
      </c>
      <c r="BY38" s="88">
        <f t="shared" si="227"/>
        <v>2780.5</v>
      </c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</row>
    <row r="39" spans="1:101" s="3" customFormat="1" ht="10.5" x14ac:dyDescent="0.25">
      <c r="A39" s="144" t="str">
        <f t="shared" si="24"/>
        <v>460</v>
      </c>
      <c r="B39" s="79" t="s">
        <v>74</v>
      </c>
      <c r="C39" s="79" t="s">
        <v>220</v>
      </c>
      <c r="D39" s="80" t="s">
        <v>201</v>
      </c>
      <c r="E39" s="86" t="s">
        <v>46</v>
      </c>
      <c r="F39" s="88">
        <v>2394.63</v>
      </c>
      <c r="G39" s="88">
        <f t="shared" ref="G39:Q39" si="228">F39</f>
        <v>2394.63</v>
      </c>
      <c r="H39" s="88">
        <f t="shared" si="228"/>
        <v>2394.63</v>
      </c>
      <c r="I39" s="88">
        <f t="shared" si="228"/>
        <v>2394.63</v>
      </c>
      <c r="J39" s="88">
        <f t="shared" si="228"/>
        <v>2394.63</v>
      </c>
      <c r="K39" s="88">
        <f t="shared" si="228"/>
        <v>2394.63</v>
      </c>
      <c r="L39" s="88">
        <f t="shared" si="228"/>
        <v>2394.63</v>
      </c>
      <c r="M39" s="88">
        <f t="shared" si="228"/>
        <v>2394.63</v>
      </c>
      <c r="N39" s="88">
        <f t="shared" si="228"/>
        <v>2394.63</v>
      </c>
      <c r="O39" s="88">
        <f t="shared" si="228"/>
        <v>2394.63</v>
      </c>
      <c r="P39" s="88">
        <f t="shared" si="228"/>
        <v>2394.63</v>
      </c>
      <c r="Q39" s="88">
        <f t="shared" si="228"/>
        <v>2394.63</v>
      </c>
      <c r="R39" s="148">
        <v>2442.52</v>
      </c>
      <c r="S39" s="88">
        <f t="shared" ref="S39:AC39" si="229">R39</f>
        <v>2442.52</v>
      </c>
      <c r="T39" s="88">
        <f t="shared" si="229"/>
        <v>2442.52</v>
      </c>
      <c r="U39" s="88">
        <f t="shared" si="229"/>
        <v>2442.52</v>
      </c>
      <c r="V39" s="88">
        <f t="shared" si="229"/>
        <v>2442.52</v>
      </c>
      <c r="W39" s="88">
        <f t="shared" si="229"/>
        <v>2442.52</v>
      </c>
      <c r="X39" s="88">
        <f t="shared" si="229"/>
        <v>2442.52</v>
      </c>
      <c r="Y39" s="88">
        <f t="shared" si="229"/>
        <v>2442.52</v>
      </c>
      <c r="Z39" s="88">
        <f t="shared" si="229"/>
        <v>2442.52</v>
      </c>
      <c r="AA39" s="88">
        <f t="shared" si="229"/>
        <v>2442.52</v>
      </c>
      <c r="AB39" s="88">
        <f t="shared" si="229"/>
        <v>2442.52</v>
      </c>
      <c r="AC39" s="88">
        <f t="shared" si="229"/>
        <v>2442.52</v>
      </c>
      <c r="AD39" s="148">
        <v>2476.7199999999998</v>
      </c>
      <c r="AE39" s="88">
        <f t="shared" ref="AE39:AY39" si="230">AD39</f>
        <v>2476.7199999999998</v>
      </c>
      <c r="AF39" s="88">
        <f t="shared" si="230"/>
        <v>2476.7199999999998</v>
      </c>
      <c r="AG39" s="88">
        <f t="shared" si="230"/>
        <v>2476.7199999999998</v>
      </c>
      <c r="AH39" s="88">
        <f t="shared" si="230"/>
        <v>2476.7199999999998</v>
      </c>
      <c r="AI39" s="88">
        <f t="shared" si="230"/>
        <v>2476.7199999999998</v>
      </c>
      <c r="AJ39" s="88">
        <f t="shared" si="230"/>
        <v>2476.7199999999998</v>
      </c>
      <c r="AK39" s="88">
        <f t="shared" si="230"/>
        <v>2476.7199999999998</v>
      </c>
      <c r="AL39" s="88">
        <f t="shared" si="230"/>
        <v>2476.7199999999998</v>
      </c>
      <c r="AM39" s="88">
        <f t="shared" si="230"/>
        <v>2476.7199999999998</v>
      </c>
      <c r="AN39" s="88">
        <f t="shared" si="230"/>
        <v>2476.7199999999998</v>
      </c>
      <c r="AO39" s="88">
        <f t="shared" si="230"/>
        <v>2476.7199999999998</v>
      </c>
      <c r="AP39" s="88">
        <f t="shared" si="230"/>
        <v>2476.7199999999998</v>
      </c>
      <c r="AQ39" s="88">
        <f t="shared" si="230"/>
        <v>2476.7199999999998</v>
      </c>
      <c r="AR39" s="88">
        <f t="shared" si="230"/>
        <v>2476.7199999999998</v>
      </c>
      <c r="AS39" s="88">
        <f t="shared" si="230"/>
        <v>2476.7199999999998</v>
      </c>
      <c r="AT39" s="88">
        <f t="shared" si="230"/>
        <v>2476.7199999999998</v>
      </c>
      <c r="AU39" s="88">
        <f t="shared" si="230"/>
        <v>2476.7199999999998</v>
      </c>
      <c r="AV39" s="88">
        <f t="shared" si="230"/>
        <v>2476.7199999999998</v>
      </c>
      <c r="AW39" s="88">
        <f t="shared" si="230"/>
        <v>2476.7199999999998</v>
      </c>
      <c r="AX39" s="88">
        <f t="shared" si="230"/>
        <v>2476.7199999999998</v>
      </c>
      <c r="AY39" s="88">
        <f t="shared" si="230"/>
        <v>2476.7199999999998</v>
      </c>
      <c r="AZ39" s="148">
        <v>2543.59</v>
      </c>
      <c r="BA39" s="88">
        <f t="shared" ref="BA39" si="231">AZ39</f>
        <v>2543.59</v>
      </c>
      <c r="BB39" s="148">
        <v>2576.66</v>
      </c>
      <c r="BC39" s="88">
        <f t="shared" ref="BC39:BJ39" si="232">BB39</f>
        <v>2576.66</v>
      </c>
      <c r="BD39" s="88">
        <f t="shared" si="232"/>
        <v>2576.66</v>
      </c>
      <c r="BE39" s="88">
        <f t="shared" si="232"/>
        <v>2576.66</v>
      </c>
      <c r="BF39" s="88">
        <f t="shared" si="232"/>
        <v>2576.66</v>
      </c>
      <c r="BG39" s="88">
        <f t="shared" si="232"/>
        <v>2576.66</v>
      </c>
      <c r="BH39" s="88">
        <f t="shared" si="232"/>
        <v>2576.66</v>
      </c>
      <c r="BI39" s="88">
        <f t="shared" si="232"/>
        <v>2576.66</v>
      </c>
      <c r="BJ39" s="88">
        <f t="shared" si="232"/>
        <v>2576.66</v>
      </c>
      <c r="BK39" s="148">
        <v>2700</v>
      </c>
      <c r="BL39" s="88">
        <f t="shared" ref="BL39:BS39" si="233">BK39</f>
        <v>2700</v>
      </c>
      <c r="BM39" s="88">
        <f t="shared" si="233"/>
        <v>2700</v>
      </c>
      <c r="BN39" s="88">
        <f t="shared" si="233"/>
        <v>2700</v>
      </c>
      <c r="BO39" s="88">
        <f t="shared" si="233"/>
        <v>2700</v>
      </c>
      <c r="BP39" s="88">
        <f t="shared" si="233"/>
        <v>2700</v>
      </c>
      <c r="BQ39" s="88">
        <f t="shared" si="233"/>
        <v>2700</v>
      </c>
      <c r="BR39" s="88">
        <f t="shared" si="233"/>
        <v>2700</v>
      </c>
      <c r="BS39" s="88">
        <f t="shared" si="233"/>
        <v>2700</v>
      </c>
      <c r="BT39" s="148">
        <v>2822</v>
      </c>
      <c r="BU39" s="88">
        <f t="shared" ref="BU39:BY39" si="234">BT39</f>
        <v>2822</v>
      </c>
      <c r="BV39" s="88">
        <f t="shared" si="234"/>
        <v>2822</v>
      </c>
      <c r="BW39" s="88">
        <f t="shared" si="234"/>
        <v>2822</v>
      </c>
      <c r="BX39" s="88">
        <f t="shared" si="234"/>
        <v>2822</v>
      </c>
      <c r="BY39" s="88">
        <f t="shared" si="234"/>
        <v>2822</v>
      </c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</row>
    <row r="40" spans="1:101" s="3" customFormat="1" ht="10.5" x14ac:dyDescent="0.25">
      <c r="A40" s="144" t="str">
        <f t="shared" si="24"/>
        <v>470</v>
      </c>
      <c r="B40" s="79" t="s">
        <v>74</v>
      </c>
      <c r="C40" s="79" t="s">
        <v>220</v>
      </c>
      <c r="D40" s="80" t="s">
        <v>202</v>
      </c>
      <c r="E40" s="86" t="s">
        <v>46</v>
      </c>
      <c r="F40" s="88">
        <v>2429.66</v>
      </c>
      <c r="G40" s="88">
        <f t="shared" ref="G40:Q40" si="235">F40</f>
        <v>2429.66</v>
      </c>
      <c r="H40" s="88">
        <f t="shared" si="235"/>
        <v>2429.66</v>
      </c>
      <c r="I40" s="88">
        <f t="shared" si="235"/>
        <v>2429.66</v>
      </c>
      <c r="J40" s="88">
        <f t="shared" si="235"/>
        <v>2429.66</v>
      </c>
      <c r="K40" s="88">
        <f t="shared" si="235"/>
        <v>2429.66</v>
      </c>
      <c r="L40" s="88">
        <f t="shared" si="235"/>
        <v>2429.66</v>
      </c>
      <c r="M40" s="88">
        <f t="shared" si="235"/>
        <v>2429.66</v>
      </c>
      <c r="N40" s="88">
        <f t="shared" si="235"/>
        <v>2429.66</v>
      </c>
      <c r="O40" s="88">
        <f t="shared" si="235"/>
        <v>2429.66</v>
      </c>
      <c r="P40" s="88">
        <f t="shared" si="235"/>
        <v>2429.66</v>
      </c>
      <c r="Q40" s="88">
        <f t="shared" si="235"/>
        <v>2429.66</v>
      </c>
      <c r="R40" s="148">
        <v>2478</v>
      </c>
      <c r="S40" s="88">
        <f t="shared" ref="S40:AC40" si="236">R40</f>
        <v>2478</v>
      </c>
      <c r="T40" s="88">
        <f t="shared" si="236"/>
        <v>2478</v>
      </c>
      <c r="U40" s="88">
        <f t="shared" si="236"/>
        <v>2478</v>
      </c>
      <c r="V40" s="88">
        <f t="shared" si="236"/>
        <v>2478</v>
      </c>
      <c r="W40" s="88">
        <f t="shared" si="236"/>
        <v>2478</v>
      </c>
      <c r="X40" s="88">
        <f t="shared" si="236"/>
        <v>2478</v>
      </c>
      <c r="Y40" s="88">
        <f t="shared" si="236"/>
        <v>2478</v>
      </c>
      <c r="Z40" s="88">
        <f t="shared" si="236"/>
        <v>2478</v>
      </c>
      <c r="AA40" s="88">
        <f t="shared" si="236"/>
        <v>2478</v>
      </c>
      <c r="AB40" s="88">
        <f t="shared" si="236"/>
        <v>2478</v>
      </c>
      <c r="AC40" s="88">
        <f t="shared" si="236"/>
        <v>2478</v>
      </c>
      <c r="AD40" s="148">
        <v>2512.9499999999998</v>
      </c>
      <c r="AE40" s="88">
        <f t="shared" ref="AE40:AY40" si="237">AD40</f>
        <v>2512.9499999999998</v>
      </c>
      <c r="AF40" s="88">
        <f t="shared" si="237"/>
        <v>2512.9499999999998</v>
      </c>
      <c r="AG40" s="88">
        <f t="shared" si="237"/>
        <v>2512.9499999999998</v>
      </c>
      <c r="AH40" s="88">
        <f t="shared" si="237"/>
        <v>2512.9499999999998</v>
      </c>
      <c r="AI40" s="88">
        <f t="shared" si="237"/>
        <v>2512.9499999999998</v>
      </c>
      <c r="AJ40" s="88">
        <f t="shared" si="237"/>
        <v>2512.9499999999998</v>
      </c>
      <c r="AK40" s="88">
        <f t="shared" si="237"/>
        <v>2512.9499999999998</v>
      </c>
      <c r="AL40" s="88">
        <f t="shared" si="237"/>
        <v>2512.9499999999998</v>
      </c>
      <c r="AM40" s="88">
        <f t="shared" si="237"/>
        <v>2512.9499999999998</v>
      </c>
      <c r="AN40" s="88">
        <f t="shared" si="237"/>
        <v>2512.9499999999998</v>
      </c>
      <c r="AO40" s="88">
        <f t="shared" si="237"/>
        <v>2512.9499999999998</v>
      </c>
      <c r="AP40" s="88">
        <f t="shared" si="237"/>
        <v>2512.9499999999998</v>
      </c>
      <c r="AQ40" s="88">
        <f t="shared" si="237"/>
        <v>2512.9499999999998</v>
      </c>
      <c r="AR40" s="88">
        <f t="shared" si="237"/>
        <v>2512.9499999999998</v>
      </c>
      <c r="AS40" s="88">
        <f t="shared" si="237"/>
        <v>2512.9499999999998</v>
      </c>
      <c r="AT40" s="88">
        <f t="shared" si="237"/>
        <v>2512.9499999999998</v>
      </c>
      <c r="AU40" s="88">
        <f t="shared" si="237"/>
        <v>2512.9499999999998</v>
      </c>
      <c r="AV40" s="88">
        <f t="shared" si="237"/>
        <v>2512.9499999999998</v>
      </c>
      <c r="AW40" s="88">
        <f t="shared" si="237"/>
        <v>2512.9499999999998</v>
      </c>
      <c r="AX40" s="88">
        <f t="shared" si="237"/>
        <v>2512.9499999999998</v>
      </c>
      <c r="AY40" s="88">
        <f t="shared" si="237"/>
        <v>2512.9499999999998</v>
      </c>
      <c r="AZ40" s="148">
        <v>2580.8000000000002</v>
      </c>
      <c r="BA40" s="88">
        <f t="shared" ref="BA40" si="238">AZ40</f>
        <v>2580.8000000000002</v>
      </c>
      <c r="BB40" s="148">
        <v>2614</v>
      </c>
      <c r="BC40" s="88">
        <f t="shared" ref="BC40:BJ40" si="239">BB40</f>
        <v>2614</v>
      </c>
      <c r="BD40" s="88">
        <f t="shared" si="239"/>
        <v>2614</v>
      </c>
      <c r="BE40" s="88">
        <f t="shared" si="239"/>
        <v>2614</v>
      </c>
      <c r="BF40" s="88">
        <f t="shared" si="239"/>
        <v>2614</v>
      </c>
      <c r="BG40" s="88">
        <f t="shared" si="239"/>
        <v>2614</v>
      </c>
      <c r="BH40" s="88">
        <f t="shared" si="239"/>
        <v>2614</v>
      </c>
      <c r="BI40" s="88">
        <f t="shared" si="239"/>
        <v>2614</v>
      </c>
      <c r="BJ40" s="88">
        <f t="shared" si="239"/>
        <v>2614</v>
      </c>
      <c r="BK40" s="148">
        <v>2740</v>
      </c>
      <c r="BL40" s="88">
        <f t="shared" ref="BL40:BS40" si="240">BK40</f>
        <v>2740</v>
      </c>
      <c r="BM40" s="88">
        <f t="shared" si="240"/>
        <v>2740</v>
      </c>
      <c r="BN40" s="88">
        <f t="shared" si="240"/>
        <v>2740</v>
      </c>
      <c r="BO40" s="88">
        <f t="shared" si="240"/>
        <v>2740</v>
      </c>
      <c r="BP40" s="88">
        <f t="shared" si="240"/>
        <v>2740</v>
      </c>
      <c r="BQ40" s="88">
        <f t="shared" si="240"/>
        <v>2740</v>
      </c>
      <c r="BR40" s="88">
        <f t="shared" si="240"/>
        <v>2740</v>
      </c>
      <c r="BS40" s="88">
        <f t="shared" si="240"/>
        <v>2740</v>
      </c>
      <c r="BT40" s="148">
        <v>2863</v>
      </c>
      <c r="BU40" s="88">
        <f t="shared" ref="BU40:BY40" si="241">BT40</f>
        <v>2863</v>
      </c>
      <c r="BV40" s="88">
        <f t="shared" si="241"/>
        <v>2863</v>
      </c>
      <c r="BW40" s="88">
        <f t="shared" si="241"/>
        <v>2863</v>
      </c>
      <c r="BX40" s="88">
        <f t="shared" si="241"/>
        <v>2863</v>
      </c>
      <c r="BY40" s="88">
        <f t="shared" si="241"/>
        <v>2863</v>
      </c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</row>
    <row r="41" spans="1:101" s="3" customFormat="1" ht="10.5" x14ac:dyDescent="0.25">
      <c r="A41" s="144" t="str">
        <f t="shared" si="24"/>
        <v>495</v>
      </c>
      <c r="B41" s="79" t="s">
        <v>74</v>
      </c>
      <c r="C41" s="79" t="s">
        <v>220</v>
      </c>
      <c r="D41" s="80" t="s">
        <v>203</v>
      </c>
      <c r="E41" s="86" t="s">
        <v>46</v>
      </c>
      <c r="F41" s="88">
        <v>2517</v>
      </c>
      <c r="G41" s="88">
        <f t="shared" ref="G41:Q41" si="242">F41</f>
        <v>2517</v>
      </c>
      <c r="H41" s="88">
        <f t="shared" si="242"/>
        <v>2517</v>
      </c>
      <c r="I41" s="88">
        <f t="shared" si="242"/>
        <v>2517</v>
      </c>
      <c r="J41" s="88">
        <f t="shared" si="242"/>
        <v>2517</v>
      </c>
      <c r="K41" s="88">
        <f t="shared" si="242"/>
        <v>2517</v>
      </c>
      <c r="L41" s="88">
        <f t="shared" si="242"/>
        <v>2517</v>
      </c>
      <c r="M41" s="88">
        <f t="shared" si="242"/>
        <v>2517</v>
      </c>
      <c r="N41" s="88">
        <f t="shared" si="242"/>
        <v>2517</v>
      </c>
      <c r="O41" s="88">
        <f t="shared" si="242"/>
        <v>2517</v>
      </c>
      <c r="P41" s="88">
        <f t="shared" si="242"/>
        <v>2517</v>
      </c>
      <c r="Q41" s="88">
        <f t="shared" si="242"/>
        <v>2517</v>
      </c>
      <c r="R41" s="148">
        <v>2568</v>
      </c>
      <c r="S41" s="88">
        <f t="shared" ref="S41:AC41" si="243">R41</f>
        <v>2568</v>
      </c>
      <c r="T41" s="88">
        <f t="shared" si="243"/>
        <v>2568</v>
      </c>
      <c r="U41" s="88">
        <f t="shared" si="243"/>
        <v>2568</v>
      </c>
      <c r="V41" s="88">
        <f t="shared" si="243"/>
        <v>2568</v>
      </c>
      <c r="W41" s="88">
        <f t="shared" si="243"/>
        <v>2568</v>
      </c>
      <c r="X41" s="88">
        <f t="shared" si="243"/>
        <v>2568</v>
      </c>
      <c r="Y41" s="88">
        <f t="shared" si="243"/>
        <v>2568</v>
      </c>
      <c r="Z41" s="88">
        <f t="shared" si="243"/>
        <v>2568</v>
      </c>
      <c r="AA41" s="88">
        <f t="shared" si="243"/>
        <v>2568</v>
      </c>
      <c r="AB41" s="88">
        <f t="shared" si="243"/>
        <v>2568</v>
      </c>
      <c r="AC41" s="88">
        <f t="shared" si="243"/>
        <v>2568</v>
      </c>
      <c r="AD41" s="148">
        <v>2603.5300000000002</v>
      </c>
      <c r="AE41" s="88">
        <f t="shared" ref="AE41:AY41" si="244">AD41</f>
        <v>2603.5300000000002</v>
      </c>
      <c r="AF41" s="88">
        <f t="shared" si="244"/>
        <v>2603.5300000000002</v>
      </c>
      <c r="AG41" s="88">
        <f t="shared" si="244"/>
        <v>2603.5300000000002</v>
      </c>
      <c r="AH41" s="88">
        <f t="shared" si="244"/>
        <v>2603.5300000000002</v>
      </c>
      <c r="AI41" s="88">
        <f t="shared" si="244"/>
        <v>2603.5300000000002</v>
      </c>
      <c r="AJ41" s="88">
        <f t="shared" si="244"/>
        <v>2603.5300000000002</v>
      </c>
      <c r="AK41" s="88">
        <f t="shared" si="244"/>
        <v>2603.5300000000002</v>
      </c>
      <c r="AL41" s="88">
        <f t="shared" si="244"/>
        <v>2603.5300000000002</v>
      </c>
      <c r="AM41" s="88">
        <f t="shared" si="244"/>
        <v>2603.5300000000002</v>
      </c>
      <c r="AN41" s="88">
        <f t="shared" si="244"/>
        <v>2603.5300000000002</v>
      </c>
      <c r="AO41" s="88">
        <f t="shared" si="244"/>
        <v>2603.5300000000002</v>
      </c>
      <c r="AP41" s="88">
        <f t="shared" si="244"/>
        <v>2603.5300000000002</v>
      </c>
      <c r="AQ41" s="88">
        <f t="shared" si="244"/>
        <v>2603.5300000000002</v>
      </c>
      <c r="AR41" s="88">
        <f t="shared" si="244"/>
        <v>2603.5300000000002</v>
      </c>
      <c r="AS41" s="88">
        <f t="shared" si="244"/>
        <v>2603.5300000000002</v>
      </c>
      <c r="AT41" s="88">
        <f t="shared" si="244"/>
        <v>2603.5300000000002</v>
      </c>
      <c r="AU41" s="88">
        <f t="shared" si="244"/>
        <v>2603.5300000000002</v>
      </c>
      <c r="AV41" s="88">
        <f t="shared" si="244"/>
        <v>2603.5300000000002</v>
      </c>
      <c r="AW41" s="88">
        <f t="shared" si="244"/>
        <v>2603.5300000000002</v>
      </c>
      <c r="AX41" s="88">
        <f t="shared" si="244"/>
        <v>2603.5300000000002</v>
      </c>
      <c r="AY41" s="88">
        <f t="shared" si="244"/>
        <v>2603.5300000000002</v>
      </c>
      <c r="AZ41" s="148">
        <v>2673.83</v>
      </c>
      <c r="BA41" s="88">
        <f t="shared" ref="BA41" si="245">AZ41</f>
        <v>2673.83</v>
      </c>
      <c r="BB41" s="148">
        <v>2708.59</v>
      </c>
      <c r="BC41" s="88">
        <f t="shared" ref="BC41:BJ41" si="246">BB41</f>
        <v>2708.59</v>
      </c>
      <c r="BD41" s="88">
        <f t="shared" si="246"/>
        <v>2708.59</v>
      </c>
      <c r="BE41" s="88">
        <f t="shared" si="246"/>
        <v>2708.59</v>
      </c>
      <c r="BF41" s="88">
        <f t="shared" si="246"/>
        <v>2708.59</v>
      </c>
      <c r="BG41" s="88">
        <f t="shared" si="246"/>
        <v>2708.59</v>
      </c>
      <c r="BH41" s="88">
        <f t="shared" si="246"/>
        <v>2708.59</v>
      </c>
      <c r="BI41" s="88">
        <f t="shared" si="246"/>
        <v>2708.59</v>
      </c>
      <c r="BJ41" s="88">
        <f t="shared" si="246"/>
        <v>2708.59</v>
      </c>
      <c r="BK41" s="148">
        <v>2838.6</v>
      </c>
      <c r="BL41" s="88">
        <f t="shared" ref="BL41:BS41" si="247">BK41</f>
        <v>2838.6</v>
      </c>
      <c r="BM41" s="88">
        <f t="shared" si="247"/>
        <v>2838.6</v>
      </c>
      <c r="BN41" s="88">
        <f t="shared" si="247"/>
        <v>2838.6</v>
      </c>
      <c r="BO41" s="88">
        <f t="shared" si="247"/>
        <v>2838.6</v>
      </c>
      <c r="BP41" s="88">
        <f t="shared" si="247"/>
        <v>2838.6</v>
      </c>
      <c r="BQ41" s="88">
        <f t="shared" si="247"/>
        <v>2838.6</v>
      </c>
      <c r="BR41" s="88">
        <f t="shared" si="247"/>
        <v>2838.6</v>
      </c>
      <c r="BS41" s="88">
        <f t="shared" si="247"/>
        <v>2838.6</v>
      </c>
      <c r="BT41" s="148">
        <v>2966</v>
      </c>
      <c r="BU41" s="88">
        <f t="shared" ref="BU41:BY41" si="248">BT41</f>
        <v>2966</v>
      </c>
      <c r="BV41" s="88">
        <f t="shared" si="248"/>
        <v>2966</v>
      </c>
      <c r="BW41" s="88">
        <f t="shared" si="248"/>
        <v>2966</v>
      </c>
      <c r="BX41" s="88">
        <f t="shared" si="248"/>
        <v>2966</v>
      </c>
      <c r="BY41" s="88">
        <f t="shared" si="248"/>
        <v>2966</v>
      </c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</row>
    <row r="42" spans="1:101" s="3" customFormat="1" ht="10.5" x14ac:dyDescent="0.25">
      <c r="A42" s="144" t="str">
        <f t="shared" si="24"/>
        <v>520</v>
      </c>
      <c r="B42" s="79" t="s">
        <v>74</v>
      </c>
      <c r="C42" s="79" t="s">
        <v>221</v>
      </c>
      <c r="D42" s="80" t="s">
        <v>204</v>
      </c>
      <c r="E42" s="86" t="s">
        <v>46</v>
      </c>
      <c r="F42" s="88">
        <v>2604.83</v>
      </c>
      <c r="G42" s="88">
        <f t="shared" ref="G42:Q42" si="249">F42</f>
        <v>2604.83</v>
      </c>
      <c r="H42" s="88">
        <f t="shared" si="249"/>
        <v>2604.83</v>
      </c>
      <c r="I42" s="88">
        <f t="shared" si="249"/>
        <v>2604.83</v>
      </c>
      <c r="J42" s="88">
        <f t="shared" si="249"/>
        <v>2604.83</v>
      </c>
      <c r="K42" s="88">
        <f t="shared" si="249"/>
        <v>2604.83</v>
      </c>
      <c r="L42" s="88">
        <f t="shared" si="249"/>
        <v>2604.83</v>
      </c>
      <c r="M42" s="88">
        <f t="shared" si="249"/>
        <v>2604.83</v>
      </c>
      <c r="N42" s="88">
        <f t="shared" si="249"/>
        <v>2604.83</v>
      </c>
      <c r="O42" s="88">
        <f t="shared" si="249"/>
        <v>2604.83</v>
      </c>
      <c r="P42" s="88">
        <f t="shared" si="249"/>
        <v>2604.83</v>
      </c>
      <c r="Q42" s="88">
        <f t="shared" si="249"/>
        <v>2604.83</v>
      </c>
      <c r="R42" s="148">
        <v>2656.92</v>
      </c>
      <c r="S42" s="88">
        <f t="shared" ref="S42:AC42" si="250">R42</f>
        <v>2656.92</v>
      </c>
      <c r="T42" s="88">
        <f t="shared" si="250"/>
        <v>2656.92</v>
      </c>
      <c r="U42" s="88">
        <f t="shared" si="250"/>
        <v>2656.92</v>
      </c>
      <c r="V42" s="88">
        <f t="shared" si="250"/>
        <v>2656.92</v>
      </c>
      <c r="W42" s="88">
        <f t="shared" si="250"/>
        <v>2656.92</v>
      </c>
      <c r="X42" s="88">
        <f t="shared" si="250"/>
        <v>2656.92</v>
      </c>
      <c r="Y42" s="88">
        <f t="shared" si="250"/>
        <v>2656.92</v>
      </c>
      <c r="Z42" s="88">
        <f t="shared" si="250"/>
        <v>2656.92</v>
      </c>
      <c r="AA42" s="88">
        <f t="shared" si="250"/>
        <v>2656.92</v>
      </c>
      <c r="AB42" s="88">
        <f t="shared" si="250"/>
        <v>2656.92</v>
      </c>
      <c r="AC42" s="88">
        <f t="shared" si="250"/>
        <v>2656.92</v>
      </c>
      <c r="AD42" s="148">
        <v>2694</v>
      </c>
      <c r="AE42" s="88">
        <f t="shared" ref="AE42:AY42" si="251">AD42</f>
        <v>2694</v>
      </c>
      <c r="AF42" s="88">
        <f t="shared" si="251"/>
        <v>2694</v>
      </c>
      <c r="AG42" s="88">
        <f t="shared" si="251"/>
        <v>2694</v>
      </c>
      <c r="AH42" s="88">
        <f t="shared" si="251"/>
        <v>2694</v>
      </c>
      <c r="AI42" s="88">
        <f t="shared" si="251"/>
        <v>2694</v>
      </c>
      <c r="AJ42" s="88">
        <f t="shared" si="251"/>
        <v>2694</v>
      </c>
      <c r="AK42" s="88">
        <f t="shared" si="251"/>
        <v>2694</v>
      </c>
      <c r="AL42" s="88">
        <f t="shared" si="251"/>
        <v>2694</v>
      </c>
      <c r="AM42" s="88">
        <f t="shared" si="251"/>
        <v>2694</v>
      </c>
      <c r="AN42" s="88">
        <f t="shared" si="251"/>
        <v>2694</v>
      </c>
      <c r="AO42" s="88">
        <f t="shared" si="251"/>
        <v>2694</v>
      </c>
      <c r="AP42" s="88">
        <f t="shared" si="251"/>
        <v>2694</v>
      </c>
      <c r="AQ42" s="88">
        <f t="shared" si="251"/>
        <v>2694</v>
      </c>
      <c r="AR42" s="88">
        <f t="shared" si="251"/>
        <v>2694</v>
      </c>
      <c r="AS42" s="88">
        <f t="shared" si="251"/>
        <v>2694</v>
      </c>
      <c r="AT42" s="88">
        <f t="shared" si="251"/>
        <v>2694</v>
      </c>
      <c r="AU42" s="88">
        <f t="shared" si="251"/>
        <v>2694</v>
      </c>
      <c r="AV42" s="88">
        <f t="shared" si="251"/>
        <v>2694</v>
      </c>
      <c r="AW42" s="88">
        <f t="shared" si="251"/>
        <v>2694</v>
      </c>
      <c r="AX42" s="88">
        <f t="shared" si="251"/>
        <v>2694</v>
      </c>
      <c r="AY42" s="88">
        <f t="shared" si="251"/>
        <v>2694</v>
      </c>
      <c r="AZ42" s="148">
        <v>2766.86</v>
      </c>
      <c r="BA42" s="88">
        <f t="shared" ref="BA42" si="252">AZ42</f>
        <v>2766.86</v>
      </c>
      <c r="BB42" s="148">
        <v>2802.83</v>
      </c>
      <c r="BC42" s="88">
        <f t="shared" ref="BC42:BJ42" si="253">BB42</f>
        <v>2802.83</v>
      </c>
      <c r="BD42" s="88">
        <f t="shared" si="253"/>
        <v>2802.83</v>
      </c>
      <c r="BE42" s="88">
        <f t="shared" si="253"/>
        <v>2802.83</v>
      </c>
      <c r="BF42" s="88">
        <f t="shared" si="253"/>
        <v>2802.83</v>
      </c>
      <c r="BG42" s="88">
        <f t="shared" si="253"/>
        <v>2802.83</v>
      </c>
      <c r="BH42" s="88">
        <f t="shared" si="253"/>
        <v>2802.83</v>
      </c>
      <c r="BI42" s="88">
        <f t="shared" si="253"/>
        <v>2802.83</v>
      </c>
      <c r="BJ42" s="88">
        <f t="shared" si="253"/>
        <v>2802.83</v>
      </c>
      <c r="BK42" s="148">
        <v>2937</v>
      </c>
      <c r="BL42" s="88">
        <f t="shared" ref="BL42:BS42" si="254">BK42</f>
        <v>2937</v>
      </c>
      <c r="BM42" s="88">
        <f t="shared" si="254"/>
        <v>2937</v>
      </c>
      <c r="BN42" s="88">
        <f t="shared" si="254"/>
        <v>2937</v>
      </c>
      <c r="BO42" s="88">
        <f t="shared" si="254"/>
        <v>2937</v>
      </c>
      <c r="BP42" s="88">
        <f t="shared" si="254"/>
        <v>2937</v>
      </c>
      <c r="BQ42" s="88">
        <f t="shared" si="254"/>
        <v>2937</v>
      </c>
      <c r="BR42" s="88">
        <f t="shared" si="254"/>
        <v>2937</v>
      </c>
      <c r="BS42" s="88">
        <f t="shared" si="254"/>
        <v>2937</v>
      </c>
      <c r="BT42" s="148">
        <v>3069.55</v>
      </c>
      <c r="BU42" s="88">
        <f t="shared" ref="BU42:BY42" si="255">BT42</f>
        <v>3069.55</v>
      </c>
      <c r="BV42" s="88">
        <f t="shared" si="255"/>
        <v>3069.55</v>
      </c>
      <c r="BW42" s="88">
        <f t="shared" si="255"/>
        <v>3069.55</v>
      </c>
      <c r="BX42" s="88">
        <f t="shared" si="255"/>
        <v>3069.55</v>
      </c>
      <c r="BY42" s="88">
        <f t="shared" si="255"/>
        <v>3069.55</v>
      </c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</row>
    <row r="43" spans="1:101" s="3" customFormat="1" ht="10.5" x14ac:dyDescent="0.25">
      <c r="A43" s="144" t="str">
        <f t="shared" si="24"/>
        <v>540</v>
      </c>
      <c r="B43" s="79" t="s">
        <v>74</v>
      </c>
      <c r="C43" s="79" t="s">
        <v>221</v>
      </c>
      <c r="D43" s="80" t="s">
        <v>205</v>
      </c>
      <c r="E43" s="86" t="s">
        <v>46</v>
      </c>
      <c r="F43" s="88">
        <v>2674.9</v>
      </c>
      <c r="G43" s="88">
        <f t="shared" ref="G43:Q43" si="256">F43</f>
        <v>2674.9</v>
      </c>
      <c r="H43" s="88">
        <f t="shared" si="256"/>
        <v>2674.9</v>
      </c>
      <c r="I43" s="88">
        <f t="shared" si="256"/>
        <v>2674.9</v>
      </c>
      <c r="J43" s="88">
        <f t="shared" si="256"/>
        <v>2674.9</v>
      </c>
      <c r="K43" s="88">
        <f t="shared" si="256"/>
        <v>2674.9</v>
      </c>
      <c r="L43" s="88">
        <f t="shared" si="256"/>
        <v>2674.9</v>
      </c>
      <c r="M43" s="88">
        <f t="shared" si="256"/>
        <v>2674.9</v>
      </c>
      <c r="N43" s="88">
        <f t="shared" si="256"/>
        <v>2674.9</v>
      </c>
      <c r="O43" s="88">
        <f t="shared" si="256"/>
        <v>2674.9</v>
      </c>
      <c r="P43" s="88">
        <f t="shared" si="256"/>
        <v>2674.9</v>
      </c>
      <c r="Q43" s="88">
        <f t="shared" si="256"/>
        <v>2674.9</v>
      </c>
      <c r="R43" s="148">
        <v>2728</v>
      </c>
      <c r="S43" s="88">
        <f t="shared" ref="S43:AC43" si="257">R43</f>
        <v>2728</v>
      </c>
      <c r="T43" s="88">
        <f t="shared" si="257"/>
        <v>2728</v>
      </c>
      <c r="U43" s="88">
        <f t="shared" si="257"/>
        <v>2728</v>
      </c>
      <c r="V43" s="88">
        <f t="shared" si="257"/>
        <v>2728</v>
      </c>
      <c r="W43" s="88">
        <f t="shared" si="257"/>
        <v>2728</v>
      </c>
      <c r="X43" s="88">
        <f t="shared" si="257"/>
        <v>2728</v>
      </c>
      <c r="Y43" s="88">
        <f t="shared" si="257"/>
        <v>2728</v>
      </c>
      <c r="Z43" s="88">
        <f t="shared" si="257"/>
        <v>2728</v>
      </c>
      <c r="AA43" s="88">
        <f t="shared" si="257"/>
        <v>2728</v>
      </c>
      <c r="AB43" s="88">
        <f t="shared" si="257"/>
        <v>2728</v>
      </c>
      <c r="AC43" s="88">
        <f t="shared" si="257"/>
        <v>2728</v>
      </c>
      <c r="AD43" s="148">
        <v>2766.6</v>
      </c>
      <c r="AE43" s="88">
        <f t="shared" ref="AE43:AY43" si="258">AD43</f>
        <v>2766.6</v>
      </c>
      <c r="AF43" s="88">
        <f t="shared" si="258"/>
        <v>2766.6</v>
      </c>
      <c r="AG43" s="88">
        <f t="shared" si="258"/>
        <v>2766.6</v>
      </c>
      <c r="AH43" s="88">
        <f t="shared" si="258"/>
        <v>2766.6</v>
      </c>
      <c r="AI43" s="88">
        <f t="shared" si="258"/>
        <v>2766.6</v>
      </c>
      <c r="AJ43" s="88">
        <f t="shared" si="258"/>
        <v>2766.6</v>
      </c>
      <c r="AK43" s="88">
        <f t="shared" si="258"/>
        <v>2766.6</v>
      </c>
      <c r="AL43" s="88">
        <f t="shared" si="258"/>
        <v>2766.6</v>
      </c>
      <c r="AM43" s="88">
        <f t="shared" si="258"/>
        <v>2766.6</v>
      </c>
      <c r="AN43" s="88">
        <f t="shared" si="258"/>
        <v>2766.6</v>
      </c>
      <c r="AO43" s="88">
        <f t="shared" si="258"/>
        <v>2766.6</v>
      </c>
      <c r="AP43" s="88">
        <f t="shared" si="258"/>
        <v>2766.6</v>
      </c>
      <c r="AQ43" s="88">
        <f t="shared" si="258"/>
        <v>2766.6</v>
      </c>
      <c r="AR43" s="88">
        <f t="shared" si="258"/>
        <v>2766.6</v>
      </c>
      <c r="AS43" s="88">
        <f t="shared" si="258"/>
        <v>2766.6</v>
      </c>
      <c r="AT43" s="88">
        <f t="shared" si="258"/>
        <v>2766.6</v>
      </c>
      <c r="AU43" s="88">
        <f t="shared" si="258"/>
        <v>2766.6</v>
      </c>
      <c r="AV43" s="88">
        <f t="shared" si="258"/>
        <v>2766.6</v>
      </c>
      <c r="AW43" s="88">
        <f t="shared" si="258"/>
        <v>2766.6</v>
      </c>
      <c r="AX43" s="88">
        <f t="shared" si="258"/>
        <v>2766.6</v>
      </c>
      <c r="AY43" s="88">
        <f t="shared" si="258"/>
        <v>2766.6</v>
      </c>
      <c r="AZ43" s="148">
        <v>2841</v>
      </c>
      <c r="BA43" s="88">
        <f t="shared" ref="BA43" si="259">AZ43</f>
        <v>2841</v>
      </c>
      <c r="BB43" s="148">
        <v>2878</v>
      </c>
      <c r="BC43" s="88">
        <f t="shared" ref="BC43:BJ43" si="260">BB43</f>
        <v>2878</v>
      </c>
      <c r="BD43" s="88">
        <f t="shared" si="260"/>
        <v>2878</v>
      </c>
      <c r="BE43" s="88">
        <f t="shared" si="260"/>
        <v>2878</v>
      </c>
      <c r="BF43" s="88">
        <f t="shared" si="260"/>
        <v>2878</v>
      </c>
      <c r="BG43" s="88">
        <f t="shared" si="260"/>
        <v>2878</v>
      </c>
      <c r="BH43" s="88">
        <f t="shared" si="260"/>
        <v>2878</v>
      </c>
      <c r="BI43" s="88">
        <f t="shared" si="260"/>
        <v>2878</v>
      </c>
      <c r="BJ43" s="88">
        <f t="shared" si="260"/>
        <v>2878</v>
      </c>
      <c r="BK43" s="148">
        <v>3016</v>
      </c>
      <c r="BL43" s="88">
        <f t="shared" ref="BL43:BS43" si="261">BK43</f>
        <v>3016</v>
      </c>
      <c r="BM43" s="88">
        <f t="shared" si="261"/>
        <v>3016</v>
      </c>
      <c r="BN43" s="88">
        <f t="shared" si="261"/>
        <v>3016</v>
      </c>
      <c r="BO43" s="88">
        <f t="shared" si="261"/>
        <v>3016</v>
      </c>
      <c r="BP43" s="88">
        <f t="shared" si="261"/>
        <v>3016</v>
      </c>
      <c r="BQ43" s="88">
        <f t="shared" si="261"/>
        <v>3016</v>
      </c>
      <c r="BR43" s="88">
        <f t="shared" si="261"/>
        <v>3016</v>
      </c>
      <c r="BS43" s="88">
        <f t="shared" si="261"/>
        <v>3016</v>
      </c>
      <c r="BT43" s="148">
        <v>3152</v>
      </c>
      <c r="BU43" s="88">
        <f t="shared" ref="BU43:BY43" si="262">BT43</f>
        <v>3152</v>
      </c>
      <c r="BV43" s="88">
        <f t="shared" si="262"/>
        <v>3152</v>
      </c>
      <c r="BW43" s="88">
        <f t="shared" si="262"/>
        <v>3152</v>
      </c>
      <c r="BX43" s="88">
        <f t="shared" si="262"/>
        <v>3152</v>
      </c>
      <c r="BY43" s="88">
        <f t="shared" si="262"/>
        <v>3152</v>
      </c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</row>
    <row r="44" spans="1:101" s="3" customFormat="1" ht="10.5" x14ac:dyDescent="0.25">
      <c r="A44" s="144" t="str">
        <f t="shared" si="24"/>
        <v>560</v>
      </c>
      <c r="B44" s="79" t="s">
        <v>74</v>
      </c>
      <c r="C44" s="79" t="s">
        <v>221</v>
      </c>
      <c r="D44" s="80" t="s">
        <v>206</v>
      </c>
      <c r="E44" s="86" t="s">
        <v>46</v>
      </c>
      <c r="F44" s="88">
        <v>2744.96</v>
      </c>
      <c r="G44" s="88">
        <f t="shared" ref="G44:Q44" si="263">F44</f>
        <v>2744.96</v>
      </c>
      <c r="H44" s="88">
        <f t="shared" si="263"/>
        <v>2744.96</v>
      </c>
      <c r="I44" s="88">
        <f t="shared" si="263"/>
        <v>2744.96</v>
      </c>
      <c r="J44" s="88">
        <f t="shared" si="263"/>
        <v>2744.96</v>
      </c>
      <c r="K44" s="88">
        <f t="shared" si="263"/>
        <v>2744.96</v>
      </c>
      <c r="L44" s="88">
        <f t="shared" si="263"/>
        <v>2744.96</v>
      </c>
      <c r="M44" s="88">
        <f t="shared" si="263"/>
        <v>2744.96</v>
      </c>
      <c r="N44" s="88">
        <f t="shared" si="263"/>
        <v>2744.96</v>
      </c>
      <c r="O44" s="88">
        <f t="shared" si="263"/>
        <v>2744.96</v>
      </c>
      <c r="P44" s="88">
        <f t="shared" si="263"/>
        <v>2744.96</v>
      </c>
      <c r="Q44" s="88">
        <f t="shared" si="263"/>
        <v>2744.96</v>
      </c>
      <c r="R44" s="148">
        <v>2799.86</v>
      </c>
      <c r="S44" s="88">
        <f t="shared" ref="S44:AC44" si="264">R44</f>
        <v>2799.86</v>
      </c>
      <c r="T44" s="88">
        <f t="shared" si="264"/>
        <v>2799.86</v>
      </c>
      <c r="U44" s="88">
        <f t="shared" si="264"/>
        <v>2799.86</v>
      </c>
      <c r="V44" s="88">
        <f t="shared" si="264"/>
        <v>2799.86</v>
      </c>
      <c r="W44" s="88">
        <f t="shared" si="264"/>
        <v>2799.86</v>
      </c>
      <c r="X44" s="88">
        <f t="shared" si="264"/>
        <v>2799.86</v>
      </c>
      <c r="Y44" s="88">
        <f t="shared" si="264"/>
        <v>2799.86</v>
      </c>
      <c r="Z44" s="88">
        <f t="shared" si="264"/>
        <v>2799.86</v>
      </c>
      <c r="AA44" s="88">
        <f t="shared" si="264"/>
        <v>2799.86</v>
      </c>
      <c r="AB44" s="88">
        <f t="shared" si="264"/>
        <v>2799.86</v>
      </c>
      <c r="AC44" s="88">
        <f t="shared" si="264"/>
        <v>2799.86</v>
      </c>
      <c r="AD44" s="148">
        <v>2839</v>
      </c>
      <c r="AE44" s="88">
        <f t="shared" ref="AE44:AY44" si="265">AD44</f>
        <v>2839</v>
      </c>
      <c r="AF44" s="88">
        <f t="shared" si="265"/>
        <v>2839</v>
      </c>
      <c r="AG44" s="88">
        <f t="shared" si="265"/>
        <v>2839</v>
      </c>
      <c r="AH44" s="88">
        <f t="shared" si="265"/>
        <v>2839</v>
      </c>
      <c r="AI44" s="88">
        <f t="shared" si="265"/>
        <v>2839</v>
      </c>
      <c r="AJ44" s="88">
        <f t="shared" si="265"/>
        <v>2839</v>
      </c>
      <c r="AK44" s="88">
        <f t="shared" si="265"/>
        <v>2839</v>
      </c>
      <c r="AL44" s="88">
        <f t="shared" si="265"/>
        <v>2839</v>
      </c>
      <c r="AM44" s="88">
        <f t="shared" si="265"/>
        <v>2839</v>
      </c>
      <c r="AN44" s="88">
        <f t="shared" si="265"/>
        <v>2839</v>
      </c>
      <c r="AO44" s="88">
        <f t="shared" si="265"/>
        <v>2839</v>
      </c>
      <c r="AP44" s="88">
        <f t="shared" si="265"/>
        <v>2839</v>
      </c>
      <c r="AQ44" s="88">
        <f t="shared" si="265"/>
        <v>2839</v>
      </c>
      <c r="AR44" s="88">
        <f t="shared" si="265"/>
        <v>2839</v>
      </c>
      <c r="AS44" s="88">
        <f t="shared" si="265"/>
        <v>2839</v>
      </c>
      <c r="AT44" s="88">
        <f t="shared" si="265"/>
        <v>2839</v>
      </c>
      <c r="AU44" s="88">
        <f t="shared" si="265"/>
        <v>2839</v>
      </c>
      <c r="AV44" s="88">
        <f t="shared" si="265"/>
        <v>2839</v>
      </c>
      <c r="AW44" s="88">
        <f t="shared" si="265"/>
        <v>2839</v>
      </c>
      <c r="AX44" s="88">
        <f t="shared" si="265"/>
        <v>2839</v>
      </c>
      <c r="AY44" s="88">
        <f t="shared" si="265"/>
        <v>2839</v>
      </c>
      <c r="AZ44" s="148">
        <v>2915.71</v>
      </c>
      <c r="BA44" s="88">
        <f t="shared" ref="BA44" si="266">AZ44</f>
        <v>2915.71</v>
      </c>
      <c r="BB44" s="148">
        <v>2953.62</v>
      </c>
      <c r="BC44" s="88">
        <f t="shared" ref="BC44:BJ44" si="267">BB44</f>
        <v>2953.62</v>
      </c>
      <c r="BD44" s="88">
        <f t="shared" si="267"/>
        <v>2953.62</v>
      </c>
      <c r="BE44" s="88">
        <f t="shared" si="267"/>
        <v>2953.62</v>
      </c>
      <c r="BF44" s="88">
        <f t="shared" si="267"/>
        <v>2953.62</v>
      </c>
      <c r="BG44" s="88">
        <f t="shared" si="267"/>
        <v>2953.62</v>
      </c>
      <c r="BH44" s="88">
        <f t="shared" si="267"/>
        <v>2953.62</v>
      </c>
      <c r="BI44" s="88">
        <f t="shared" si="267"/>
        <v>2953.62</v>
      </c>
      <c r="BJ44" s="88">
        <f t="shared" si="267"/>
        <v>2953.62</v>
      </c>
      <c r="BK44" s="148">
        <v>3095</v>
      </c>
      <c r="BL44" s="88">
        <f t="shared" ref="BL44:BS44" si="268">BK44</f>
        <v>3095</v>
      </c>
      <c r="BM44" s="88">
        <f t="shared" si="268"/>
        <v>3095</v>
      </c>
      <c r="BN44" s="88">
        <f t="shared" si="268"/>
        <v>3095</v>
      </c>
      <c r="BO44" s="88">
        <f t="shared" si="268"/>
        <v>3095</v>
      </c>
      <c r="BP44" s="88">
        <f t="shared" si="268"/>
        <v>3095</v>
      </c>
      <c r="BQ44" s="88">
        <f t="shared" si="268"/>
        <v>3095</v>
      </c>
      <c r="BR44" s="88">
        <f t="shared" si="268"/>
        <v>3095</v>
      </c>
      <c r="BS44" s="88">
        <f t="shared" si="268"/>
        <v>3095</v>
      </c>
      <c r="BT44" s="148">
        <v>3234.68</v>
      </c>
      <c r="BU44" s="88">
        <f t="shared" ref="BU44:BY44" si="269">BT44</f>
        <v>3234.68</v>
      </c>
      <c r="BV44" s="88">
        <f t="shared" si="269"/>
        <v>3234.68</v>
      </c>
      <c r="BW44" s="88">
        <f t="shared" si="269"/>
        <v>3234.68</v>
      </c>
      <c r="BX44" s="88">
        <f t="shared" si="269"/>
        <v>3234.68</v>
      </c>
      <c r="BY44" s="88">
        <f t="shared" si="269"/>
        <v>3234.68</v>
      </c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</row>
    <row r="45" spans="1:101" s="3" customFormat="1" ht="10.5" x14ac:dyDescent="0.25">
      <c r="A45" s="144" t="str">
        <f t="shared" si="24"/>
        <v>580</v>
      </c>
      <c r="B45" s="79" t="s">
        <v>74</v>
      </c>
      <c r="C45" s="79" t="s">
        <v>221</v>
      </c>
      <c r="D45" s="80" t="s">
        <v>207</v>
      </c>
      <c r="E45" s="86" t="s">
        <v>46</v>
      </c>
      <c r="F45" s="88">
        <v>2815</v>
      </c>
      <c r="G45" s="88">
        <f t="shared" ref="G45:Q45" si="270">F45</f>
        <v>2815</v>
      </c>
      <c r="H45" s="88">
        <f t="shared" si="270"/>
        <v>2815</v>
      </c>
      <c r="I45" s="88">
        <f t="shared" si="270"/>
        <v>2815</v>
      </c>
      <c r="J45" s="88">
        <f t="shared" si="270"/>
        <v>2815</v>
      </c>
      <c r="K45" s="88">
        <f t="shared" si="270"/>
        <v>2815</v>
      </c>
      <c r="L45" s="88">
        <f t="shared" si="270"/>
        <v>2815</v>
      </c>
      <c r="M45" s="88">
        <f t="shared" si="270"/>
        <v>2815</v>
      </c>
      <c r="N45" s="88">
        <f t="shared" si="270"/>
        <v>2815</v>
      </c>
      <c r="O45" s="88">
        <f t="shared" si="270"/>
        <v>2815</v>
      </c>
      <c r="P45" s="88">
        <f t="shared" si="270"/>
        <v>2815</v>
      </c>
      <c r="Q45" s="88">
        <f t="shared" si="270"/>
        <v>2815</v>
      </c>
      <c r="R45" s="148">
        <v>2871.33</v>
      </c>
      <c r="S45" s="88">
        <f t="shared" ref="S45:AC45" si="271">R45</f>
        <v>2871.33</v>
      </c>
      <c r="T45" s="88">
        <f t="shared" si="271"/>
        <v>2871.33</v>
      </c>
      <c r="U45" s="88">
        <f t="shared" si="271"/>
        <v>2871.33</v>
      </c>
      <c r="V45" s="88">
        <f t="shared" si="271"/>
        <v>2871.33</v>
      </c>
      <c r="W45" s="88">
        <f t="shared" si="271"/>
        <v>2871.33</v>
      </c>
      <c r="X45" s="88">
        <f t="shared" si="271"/>
        <v>2871.33</v>
      </c>
      <c r="Y45" s="88">
        <f t="shared" si="271"/>
        <v>2871.33</v>
      </c>
      <c r="Z45" s="88">
        <f t="shared" si="271"/>
        <v>2871.33</v>
      </c>
      <c r="AA45" s="88">
        <f t="shared" si="271"/>
        <v>2871.33</v>
      </c>
      <c r="AB45" s="88">
        <f t="shared" si="271"/>
        <v>2871.33</v>
      </c>
      <c r="AC45" s="88">
        <f t="shared" si="271"/>
        <v>2871.33</v>
      </c>
      <c r="AD45" s="148">
        <v>2911.53</v>
      </c>
      <c r="AE45" s="88">
        <f t="shared" ref="AE45:AY45" si="272">AD45</f>
        <v>2911.53</v>
      </c>
      <c r="AF45" s="88">
        <f t="shared" si="272"/>
        <v>2911.53</v>
      </c>
      <c r="AG45" s="88">
        <f t="shared" si="272"/>
        <v>2911.53</v>
      </c>
      <c r="AH45" s="88">
        <f t="shared" si="272"/>
        <v>2911.53</v>
      </c>
      <c r="AI45" s="88">
        <f t="shared" si="272"/>
        <v>2911.53</v>
      </c>
      <c r="AJ45" s="88">
        <f t="shared" si="272"/>
        <v>2911.53</v>
      </c>
      <c r="AK45" s="88">
        <f t="shared" si="272"/>
        <v>2911.53</v>
      </c>
      <c r="AL45" s="88">
        <f t="shared" si="272"/>
        <v>2911.53</v>
      </c>
      <c r="AM45" s="88">
        <f t="shared" si="272"/>
        <v>2911.53</v>
      </c>
      <c r="AN45" s="88">
        <f t="shared" si="272"/>
        <v>2911.53</v>
      </c>
      <c r="AO45" s="88">
        <f t="shared" si="272"/>
        <v>2911.53</v>
      </c>
      <c r="AP45" s="88">
        <f t="shared" si="272"/>
        <v>2911.53</v>
      </c>
      <c r="AQ45" s="88">
        <f t="shared" si="272"/>
        <v>2911.53</v>
      </c>
      <c r="AR45" s="88">
        <f t="shared" si="272"/>
        <v>2911.53</v>
      </c>
      <c r="AS45" s="88">
        <f t="shared" si="272"/>
        <v>2911.53</v>
      </c>
      <c r="AT45" s="88">
        <f t="shared" si="272"/>
        <v>2911.53</v>
      </c>
      <c r="AU45" s="88">
        <f t="shared" si="272"/>
        <v>2911.53</v>
      </c>
      <c r="AV45" s="88">
        <f t="shared" si="272"/>
        <v>2911.53</v>
      </c>
      <c r="AW45" s="88">
        <f t="shared" si="272"/>
        <v>2911.53</v>
      </c>
      <c r="AX45" s="88">
        <f t="shared" si="272"/>
        <v>2911.53</v>
      </c>
      <c r="AY45" s="88">
        <f t="shared" si="272"/>
        <v>2911.53</v>
      </c>
      <c r="AZ45" s="148">
        <v>2990</v>
      </c>
      <c r="BA45" s="88">
        <f t="shared" ref="BA45" si="273">AZ45</f>
        <v>2990</v>
      </c>
      <c r="BB45" s="148">
        <v>3029</v>
      </c>
      <c r="BC45" s="88">
        <f t="shared" ref="BC45:BJ45" si="274">BB45</f>
        <v>3029</v>
      </c>
      <c r="BD45" s="88">
        <f t="shared" si="274"/>
        <v>3029</v>
      </c>
      <c r="BE45" s="88">
        <f t="shared" si="274"/>
        <v>3029</v>
      </c>
      <c r="BF45" s="88">
        <f t="shared" si="274"/>
        <v>3029</v>
      </c>
      <c r="BG45" s="88">
        <f t="shared" si="274"/>
        <v>3029</v>
      </c>
      <c r="BH45" s="88">
        <f t="shared" si="274"/>
        <v>3029</v>
      </c>
      <c r="BI45" s="88">
        <f t="shared" si="274"/>
        <v>3029</v>
      </c>
      <c r="BJ45" s="88">
        <f t="shared" si="274"/>
        <v>3029</v>
      </c>
      <c r="BK45" s="148">
        <v>3174</v>
      </c>
      <c r="BL45" s="88">
        <f t="shared" ref="BL45:BS45" si="275">BK45</f>
        <v>3174</v>
      </c>
      <c r="BM45" s="88">
        <f t="shared" si="275"/>
        <v>3174</v>
      </c>
      <c r="BN45" s="88">
        <f t="shared" si="275"/>
        <v>3174</v>
      </c>
      <c r="BO45" s="88">
        <f t="shared" si="275"/>
        <v>3174</v>
      </c>
      <c r="BP45" s="88">
        <f t="shared" si="275"/>
        <v>3174</v>
      </c>
      <c r="BQ45" s="88">
        <f t="shared" si="275"/>
        <v>3174</v>
      </c>
      <c r="BR45" s="88">
        <f t="shared" si="275"/>
        <v>3174</v>
      </c>
      <c r="BS45" s="88">
        <f t="shared" si="275"/>
        <v>3174</v>
      </c>
      <c r="BT45" s="148">
        <v>3317</v>
      </c>
      <c r="BU45" s="88">
        <f t="shared" ref="BU45:BY45" si="276">BT45</f>
        <v>3317</v>
      </c>
      <c r="BV45" s="88">
        <f t="shared" si="276"/>
        <v>3317</v>
      </c>
      <c r="BW45" s="88">
        <f t="shared" si="276"/>
        <v>3317</v>
      </c>
      <c r="BX45" s="88">
        <f t="shared" si="276"/>
        <v>3317</v>
      </c>
      <c r="BY45" s="88">
        <f t="shared" si="276"/>
        <v>3317</v>
      </c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</row>
    <row r="46" spans="1:101" s="3" customFormat="1" ht="10.5" x14ac:dyDescent="0.25">
      <c r="A46" s="144" t="str">
        <f t="shared" si="24"/>
        <v>600</v>
      </c>
      <c r="B46" s="79" t="s">
        <v>74</v>
      </c>
      <c r="C46" s="79" t="s">
        <v>221</v>
      </c>
      <c r="D46" s="80" t="s">
        <v>138</v>
      </c>
      <c r="E46" s="86" t="s">
        <v>46</v>
      </c>
      <c r="F46" s="88">
        <v>2885</v>
      </c>
      <c r="G46" s="88">
        <f t="shared" ref="G46:Q46" si="277">F46</f>
        <v>2885</v>
      </c>
      <c r="H46" s="88">
        <f t="shared" si="277"/>
        <v>2885</v>
      </c>
      <c r="I46" s="88">
        <f t="shared" si="277"/>
        <v>2885</v>
      </c>
      <c r="J46" s="88">
        <f t="shared" si="277"/>
        <v>2885</v>
      </c>
      <c r="K46" s="88">
        <f t="shared" si="277"/>
        <v>2885</v>
      </c>
      <c r="L46" s="88">
        <f t="shared" si="277"/>
        <v>2885</v>
      </c>
      <c r="M46" s="88">
        <f t="shared" si="277"/>
        <v>2885</v>
      </c>
      <c r="N46" s="88">
        <f t="shared" si="277"/>
        <v>2885</v>
      </c>
      <c r="O46" s="88">
        <f t="shared" si="277"/>
        <v>2885</v>
      </c>
      <c r="P46" s="88">
        <f t="shared" si="277"/>
        <v>2885</v>
      </c>
      <c r="Q46" s="88">
        <f t="shared" si="277"/>
        <v>2885</v>
      </c>
      <c r="R46" s="148">
        <v>2942.79</v>
      </c>
      <c r="S46" s="88">
        <f t="shared" ref="S46:AC46" si="278">R46</f>
        <v>2942.79</v>
      </c>
      <c r="T46" s="88">
        <f t="shared" si="278"/>
        <v>2942.79</v>
      </c>
      <c r="U46" s="88">
        <f t="shared" si="278"/>
        <v>2942.79</v>
      </c>
      <c r="V46" s="88">
        <f t="shared" si="278"/>
        <v>2942.79</v>
      </c>
      <c r="W46" s="88">
        <f t="shared" si="278"/>
        <v>2942.79</v>
      </c>
      <c r="X46" s="88">
        <f t="shared" si="278"/>
        <v>2942.79</v>
      </c>
      <c r="Y46" s="88">
        <f t="shared" si="278"/>
        <v>2942.79</v>
      </c>
      <c r="Z46" s="88">
        <f t="shared" si="278"/>
        <v>2942.79</v>
      </c>
      <c r="AA46" s="88">
        <f t="shared" si="278"/>
        <v>2942.79</v>
      </c>
      <c r="AB46" s="88">
        <f t="shared" si="278"/>
        <v>2942.79</v>
      </c>
      <c r="AC46" s="88">
        <f t="shared" si="278"/>
        <v>2942.79</v>
      </c>
      <c r="AD46" s="148">
        <v>2983.99</v>
      </c>
      <c r="AE46" s="88">
        <f t="shared" ref="AE46:AY46" si="279">AD46</f>
        <v>2983.99</v>
      </c>
      <c r="AF46" s="88">
        <f t="shared" si="279"/>
        <v>2983.99</v>
      </c>
      <c r="AG46" s="88">
        <f t="shared" si="279"/>
        <v>2983.99</v>
      </c>
      <c r="AH46" s="88">
        <f t="shared" si="279"/>
        <v>2983.99</v>
      </c>
      <c r="AI46" s="88">
        <f t="shared" si="279"/>
        <v>2983.99</v>
      </c>
      <c r="AJ46" s="88">
        <f t="shared" si="279"/>
        <v>2983.99</v>
      </c>
      <c r="AK46" s="88">
        <f t="shared" si="279"/>
        <v>2983.99</v>
      </c>
      <c r="AL46" s="88">
        <f t="shared" si="279"/>
        <v>2983.99</v>
      </c>
      <c r="AM46" s="88">
        <f t="shared" si="279"/>
        <v>2983.99</v>
      </c>
      <c r="AN46" s="88">
        <f t="shared" si="279"/>
        <v>2983.99</v>
      </c>
      <c r="AO46" s="88">
        <f t="shared" si="279"/>
        <v>2983.99</v>
      </c>
      <c r="AP46" s="88">
        <f t="shared" si="279"/>
        <v>2983.99</v>
      </c>
      <c r="AQ46" s="88">
        <f t="shared" si="279"/>
        <v>2983.99</v>
      </c>
      <c r="AR46" s="88">
        <f t="shared" si="279"/>
        <v>2983.99</v>
      </c>
      <c r="AS46" s="88">
        <f t="shared" si="279"/>
        <v>2983.99</v>
      </c>
      <c r="AT46" s="88">
        <f t="shared" si="279"/>
        <v>2983.99</v>
      </c>
      <c r="AU46" s="88">
        <f t="shared" si="279"/>
        <v>2983.99</v>
      </c>
      <c r="AV46" s="88">
        <f t="shared" si="279"/>
        <v>2983.99</v>
      </c>
      <c r="AW46" s="88">
        <f t="shared" si="279"/>
        <v>2983.99</v>
      </c>
      <c r="AX46" s="88">
        <f t="shared" si="279"/>
        <v>2983.99</v>
      </c>
      <c r="AY46" s="88">
        <f t="shared" si="279"/>
        <v>2983.99</v>
      </c>
      <c r="AZ46" s="148">
        <v>3064.56</v>
      </c>
      <c r="BA46" s="88">
        <f t="shared" ref="BA46" si="280">AZ46</f>
        <v>3064.56</v>
      </c>
      <c r="BB46" s="148">
        <v>3104</v>
      </c>
      <c r="BC46" s="88">
        <f t="shared" ref="BC46:BJ46" si="281">BB46</f>
        <v>3104</v>
      </c>
      <c r="BD46" s="88">
        <f t="shared" si="281"/>
        <v>3104</v>
      </c>
      <c r="BE46" s="88">
        <f t="shared" si="281"/>
        <v>3104</v>
      </c>
      <c r="BF46" s="88">
        <f t="shared" si="281"/>
        <v>3104</v>
      </c>
      <c r="BG46" s="88">
        <f t="shared" si="281"/>
        <v>3104</v>
      </c>
      <c r="BH46" s="88">
        <f t="shared" si="281"/>
        <v>3104</v>
      </c>
      <c r="BI46" s="88">
        <f t="shared" si="281"/>
        <v>3104</v>
      </c>
      <c r="BJ46" s="88">
        <f t="shared" si="281"/>
        <v>3104</v>
      </c>
      <c r="BK46" s="148">
        <v>3253</v>
      </c>
      <c r="BL46" s="88">
        <f t="shared" ref="BL46:BS46" si="282">BK46</f>
        <v>3253</v>
      </c>
      <c r="BM46" s="88">
        <f t="shared" si="282"/>
        <v>3253</v>
      </c>
      <c r="BN46" s="88">
        <f t="shared" si="282"/>
        <v>3253</v>
      </c>
      <c r="BO46" s="88">
        <f t="shared" si="282"/>
        <v>3253</v>
      </c>
      <c r="BP46" s="88">
        <f t="shared" si="282"/>
        <v>3253</v>
      </c>
      <c r="BQ46" s="88">
        <f t="shared" si="282"/>
        <v>3253</v>
      </c>
      <c r="BR46" s="88">
        <f t="shared" si="282"/>
        <v>3253</v>
      </c>
      <c r="BS46" s="88">
        <f t="shared" si="282"/>
        <v>3253</v>
      </c>
      <c r="BT46" s="148">
        <v>3400</v>
      </c>
      <c r="BU46" s="88">
        <f t="shared" ref="BU46:BY46" si="283">BT46</f>
        <v>3400</v>
      </c>
      <c r="BV46" s="88">
        <f t="shared" si="283"/>
        <v>3400</v>
      </c>
      <c r="BW46" s="88">
        <f t="shared" si="283"/>
        <v>3400</v>
      </c>
      <c r="BX46" s="88">
        <f t="shared" si="283"/>
        <v>3400</v>
      </c>
      <c r="BY46" s="88">
        <f t="shared" si="283"/>
        <v>3400</v>
      </c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</row>
    <row r="47" spans="1:101" s="3" customFormat="1" ht="10.5" x14ac:dyDescent="0.25">
      <c r="A47" s="144" t="str">
        <f t="shared" si="24"/>
        <v>620</v>
      </c>
      <c r="B47" s="79" t="s">
        <v>74</v>
      </c>
      <c r="C47" s="79" t="s">
        <v>221</v>
      </c>
      <c r="D47" s="80" t="s">
        <v>208</v>
      </c>
      <c r="E47" s="86" t="s">
        <v>46</v>
      </c>
      <c r="F47" s="88">
        <v>2955</v>
      </c>
      <c r="G47" s="88">
        <f t="shared" ref="G47:Q48" si="284">F47</f>
        <v>2955</v>
      </c>
      <c r="H47" s="88">
        <f t="shared" si="284"/>
        <v>2955</v>
      </c>
      <c r="I47" s="88">
        <f t="shared" si="284"/>
        <v>2955</v>
      </c>
      <c r="J47" s="88">
        <f t="shared" si="284"/>
        <v>2955</v>
      </c>
      <c r="K47" s="88">
        <f t="shared" si="284"/>
        <v>2955</v>
      </c>
      <c r="L47" s="88">
        <f t="shared" si="284"/>
        <v>2955</v>
      </c>
      <c r="M47" s="88">
        <f t="shared" si="284"/>
        <v>2955</v>
      </c>
      <c r="N47" s="88">
        <f t="shared" si="284"/>
        <v>2955</v>
      </c>
      <c r="O47" s="88">
        <f t="shared" si="284"/>
        <v>2955</v>
      </c>
      <c r="P47" s="88">
        <f t="shared" si="284"/>
        <v>2955</v>
      </c>
      <c r="Q47" s="88">
        <f t="shared" si="284"/>
        <v>2955</v>
      </c>
      <c r="R47" s="148">
        <v>3014</v>
      </c>
      <c r="S47" s="88">
        <f t="shared" ref="S47:AC47" si="285">R47</f>
        <v>3014</v>
      </c>
      <c r="T47" s="88">
        <f t="shared" si="285"/>
        <v>3014</v>
      </c>
      <c r="U47" s="88">
        <f t="shared" si="285"/>
        <v>3014</v>
      </c>
      <c r="V47" s="88">
        <f t="shared" si="285"/>
        <v>3014</v>
      </c>
      <c r="W47" s="88">
        <f t="shared" si="285"/>
        <v>3014</v>
      </c>
      <c r="X47" s="88">
        <f t="shared" si="285"/>
        <v>3014</v>
      </c>
      <c r="Y47" s="88">
        <f t="shared" si="285"/>
        <v>3014</v>
      </c>
      <c r="Z47" s="88">
        <f t="shared" si="285"/>
        <v>3014</v>
      </c>
      <c r="AA47" s="88">
        <f t="shared" si="285"/>
        <v>3014</v>
      </c>
      <c r="AB47" s="88">
        <f t="shared" si="285"/>
        <v>3014</v>
      </c>
      <c r="AC47" s="88">
        <f t="shared" si="285"/>
        <v>3014</v>
      </c>
      <c r="AD47" s="148">
        <v>3056.46</v>
      </c>
      <c r="AE47" s="88">
        <f t="shared" ref="AE47:AY47" si="286">AD47</f>
        <v>3056.46</v>
      </c>
      <c r="AF47" s="88">
        <f t="shared" si="286"/>
        <v>3056.46</v>
      </c>
      <c r="AG47" s="88">
        <f t="shared" si="286"/>
        <v>3056.46</v>
      </c>
      <c r="AH47" s="88">
        <f t="shared" si="286"/>
        <v>3056.46</v>
      </c>
      <c r="AI47" s="88">
        <f t="shared" si="286"/>
        <v>3056.46</v>
      </c>
      <c r="AJ47" s="88">
        <f t="shared" si="286"/>
        <v>3056.46</v>
      </c>
      <c r="AK47" s="88">
        <f t="shared" si="286"/>
        <v>3056.46</v>
      </c>
      <c r="AL47" s="88">
        <f t="shared" si="286"/>
        <v>3056.46</v>
      </c>
      <c r="AM47" s="88">
        <f t="shared" si="286"/>
        <v>3056.46</v>
      </c>
      <c r="AN47" s="88">
        <f t="shared" si="286"/>
        <v>3056.46</v>
      </c>
      <c r="AO47" s="88">
        <f t="shared" si="286"/>
        <v>3056.46</v>
      </c>
      <c r="AP47" s="88">
        <f t="shared" si="286"/>
        <v>3056.46</v>
      </c>
      <c r="AQ47" s="88">
        <f t="shared" si="286"/>
        <v>3056.46</v>
      </c>
      <c r="AR47" s="88">
        <f t="shared" si="286"/>
        <v>3056.46</v>
      </c>
      <c r="AS47" s="88">
        <f t="shared" si="286"/>
        <v>3056.46</v>
      </c>
      <c r="AT47" s="88">
        <f t="shared" si="286"/>
        <v>3056.46</v>
      </c>
      <c r="AU47" s="88">
        <f t="shared" si="286"/>
        <v>3056.46</v>
      </c>
      <c r="AV47" s="88">
        <f t="shared" si="286"/>
        <v>3056.46</v>
      </c>
      <c r="AW47" s="88">
        <f t="shared" si="286"/>
        <v>3056.46</v>
      </c>
      <c r="AX47" s="88">
        <f t="shared" si="286"/>
        <v>3056.46</v>
      </c>
      <c r="AY47" s="88">
        <f t="shared" si="286"/>
        <v>3056.46</v>
      </c>
      <c r="AZ47" s="148">
        <v>3138.98</v>
      </c>
      <c r="BA47" s="88">
        <f t="shared" ref="BA47" si="287">AZ47</f>
        <v>3138.98</v>
      </c>
      <c r="BB47" s="148">
        <v>3180</v>
      </c>
      <c r="BC47" s="88">
        <f t="shared" ref="BC47:BJ47" si="288">BB47</f>
        <v>3180</v>
      </c>
      <c r="BD47" s="88">
        <f t="shared" si="288"/>
        <v>3180</v>
      </c>
      <c r="BE47" s="88">
        <f t="shared" si="288"/>
        <v>3180</v>
      </c>
      <c r="BF47" s="88">
        <f t="shared" si="288"/>
        <v>3180</v>
      </c>
      <c r="BG47" s="88">
        <f t="shared" si="288"/>
        <v>3180</v>
      </c>
      <c r="BH47" s="88">
        <f t="shared" si="288"/>
        <v>3180</v>
      </c>
      <c r="BI47" s="88">
        <f t="shared" si="288"/>
        <v>3180</v>
      </c>
      <c r="BJ47" s="88">
        <f t="shared" si="288"/>
        <v>3180</v>
      </c>
      <c r="BK47" s="148">
        <v>3332</v>
      </c>
      <c r="BL47" s="88">
        <f t="shared" ref="BL47:BS47" si="289">BK47</f>
        <v>3332</v>
      </c>
      <c r="BM47" s="88">
        <f t="shared" si="289"/>
        <v>3332</v>
      </c>
      <c r="BN47" s="88">
        <f t="shared" si="289"/>
        <v>3332</v>
      </c>
      <c r="BO47" s="88">
        <f t="shared" si="289"/>
        <v>3332</v>
      </c>
      <c r="BP47" s="88">
        <f t="shared" si="289"/>
        <v>3332</v>
      </c>
      <c r="BQ47" s="88">
        <f t="shared" si="289"/>
        <v>3332</v>
      </c>
      <c r="BR47" s="88">
        <f t="shared" si="289"/>
        <v>3332</v>
      </c>
      <c r="BS47" s="88">
        <f t="shared" si="289"/>
        <v>3332</v>
      </c>
      <c r="BT47" s="148">
        <v>3482</v>
      </c>
      <c r="BU47" s="88">
        <f t="shared" ref="BU47:BY47" si="290">BT47</f>
        <v>3482</v>
      </c>
      <c r="BV47" s="88">
        <f t="shared" si="290"/>
        <v>3482</v>
      </c>
      <c r="BW47" s="88">
        <f t="shared" si="290"/>
        <v>3482</v>
      </c>
      <c r="BX47" s="88">
        <f t="shared" si="290"/>
        <v>3482</v>
      </c>
      <c r="BY47" s="88">
        <f t="shared" si="290"/>
        <v>3482</v>
      </c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</row>
    <row r="48" spans="1:101" s="3" customFormat="1" ht="10.5" x14ac:dyDescent="0.25">
      <c r="A48" s="144" t="str">
        <f t="shared" si="24"/>
        <v>680</v>
      </c>
      <c r="B48" s="79" t="s">
        <v>74</v>
      </c>
      <c r="C48" s="79" t="s">
        <v>221</v>
      </c>
      <c r="D48" s="80" t="s">
        <v>209</v>
      </c>
      <c r="E48" s="86" t="s">
        <v>46</v>
      </c>
      <c r="F48" s="88">
        <v>3165</v>
      </c>
      <c r="G48" s="88">
        <f>F48</f>
        <v>3165</v>
      </c>
      <c r="H48" s="88">
        <f t="shared" si="284"/>
        <v>3165</v>
      </c>
      <c r="I48" s="88">
        <f t="shared" si="284"/>
        <v>3165</v>
      </c>
      <c r="J48" s="88">
        <f t="shared" si="284"/>
        <v>3165</v>
      </c>
      <c r="K48" s="88">
        <f t="shared" si="284"/>
        <v>3165</v>
      </c>
      <c r="L48" s="88">
        <f t="shared" si="284"/>
        <v>3165</v>
      </c>
      <c r="M48" s="88">
        <f t="shared" si="284"/>
        <v>3165</v>
      </c>
      <c r="N48" s="88">
        <f t="shared" si="284"/>
        <v>3165</v>
      </c>
      <c r="O48" s="88">
        <f t="shared" si="284"/>
        <v>3165</v>
      </c>
      <c r="P48" s="88">
        <f t="shared" si="284"/>
        <v>3165</v>
      </c>
      <c r="Q48" s="88">
        <f t="shared" si="284"/>
        <v>3165</v>
      </c>
      <c r="R48" s="148">
        <v>3228.66</v>
      </c>
      <c r="S48" s="88">
        <f t="shared" ref="S48:AC48" si="291">R48</f>
        <v>3228.66</v>
      </c>
      <c r="T48" s="88">
        <f t="shared" si="291"/>
        <v>3228.66</v>
      </c>
      <c r="U48" s="88">
        <f t="shared" si="291"/>
        <v>3228.66</v>
      </c>
      <c r="V48" s="88">
        <f t="shared" si="291"/>
        <v>3228.66</v>
      </c>
      <c r="W48" s="88">
        <f t="shared" si="291"/>
        <v>3228.66</v>
      </c>
      <c r="X48" s="88">
        <f t="shared" si="291"/>
        <v>3228.66</v>
      </c>
      <c r="Y48" s="88">
        <f t="shared" si="291"/>
        <v>3228.66</v>
      </c>
      <c r="Z48" s="88">
        <f t="shared" si="291"/>
        <v>3228.66</v>
      </c>
      <c r="AA48" s="88">
        <f t="shared" si="291"/>
        <v>3228.66</v>
      </c>
      <c r="AB48" s="88">
        <f t="shared" si="291"/>
        <v>3228.66</v>
      </c>
      <c r="AC48" s="88">
        <f t="shared" si="291"/>
        <v>3228.66</v>
      </c>
      <c r="AD48" s="148">
        <v>3273.87</v>
      </c>
      <c r="AE48" s="88">
        <f t="shared" ref="AE48:AY48" si="292">AD48</f>
        <v>3273.87</v>
      </c>
      <c r="AF48" s="88">
        <f t="shared" si="292"/>
        <v>3273.87</v>
      </c>
      <c r="AG48" s="88">
        <f t="shared" si="292"/>
        <v>3273.87</v>
      </c>
      <c r="AH48" s="88">
        <f t="shared" si="292"/>
        <v>3273.87</v>
      </c>
      <c r="AI48" s="88">
        <f t="shared" si="292"/>
        <v>3273.87</v>
      </c>
      <c r="AJ48" s="88">
        <f t="shared" si="292"/>
        <v>3273.87</v>
      </c>
      <c r="AK48" s="88">
        <f t="shared" si="292"/>
        <v>3273.87</v>
      </c>
      <c r="AL48" s="88">
        <f t="shared" si="292"/>
        <v>3273.87</v>
      </c>
      <c r="AM48" s="88">
        <f t="shared" si="292"/>
        <v>3273.87</v>
      </c>
      <c r="AN48" s="88">
        <f t="shared" si="292"/>
        <v>3273.87</v>
      </c>
      <c r="AO48" s="88">
        <f t="shared" si="292"/>
        <v>3273.87</v>
      </c>
      <c r="AP48" s="88">
        <f t="shared" si="292"/>
        <v>3273.87</v>
      </c>
      <c r="AQ48" s="88">
        <f t="shared" si="292"/>
        <v>3273.87</v>
      </c>
      <c r="AR48" s="88">
        <f t="shared" si="292"/>
        <v>3273.87</v>
      </c>
      <c r="AS48" s="88">
        <f t="shared" si="292"/>
        <v>3273.87</v>
      </c>
      <c r="AT48" s="88">
        <f t="shared" si="292"/>
        <v>3273.87</v>
      </c>
      <c r="AU48" s="88">
        <f t="shared" si="292"/>
        <v>3273.87</v>
      </c>
      <c r="AV48" s="88">
        <f t="shared" si="292"/>
        <v>3273.87</v>
      </c>
      <c r="AW48" s="88">
        <f t="shared" si="292"/>
        <v>3273.87</v>
      </c>
      <c r="AX48" s="88">
        <f t="shared" si="292"/>
        <v>3273.87</v>
      </c>
      <c r="AY48" s="88">
        <f t="shared" si="292"/>
        <v>3273.87</v>
      </c>
      <c r="AZ48" s="148">
        <v>3362</v>
      </c>
      <c r="BA48" s="88">
        <f t="shared" ref="BA48" si="293">AZ48</f>
        <v>3362</v>
      </c>
      <c r="BB48" s="148">
        <v>3406</v>
      </c>
      <c r="BC48" s="88">
        <f t="shared" ref="BC48:BJ48" si="294">BB48</f>
        <v>3406</v>
      </c>
      <c r="BD48" s="88">
        <f t="shared" si="294"/>
        <v>3406</v>
      </c>
      <c r="BE48" s="88">
        <f t="shared" si="294"/>
        <v>3406</v>
      </c>
      <c r="BF48" s="88">
        <f t="shared" si="294"/>
        <v>3406</v>
      </c>
      <c r="BG48" s="88">
        <f t="shared" si="294"/>
        <v>3406</v>
      </c>
      <c r="BH48" s="88">
        <f t="shared" si="294"/>
        <v>3406</v>
      </c>
      <c r="BI48" s="88">
        <f t="shared" si="294"/>
        <v>3406</v>
      </c>
      <c r="BJ48" s="88">
        <f t="shared" si="294"/>
        <v>3406</v>
      </c>
      <c r="BK48" s="148">
        <v>3569</v>
      </c>
      <c r="BL48" s="88">
        <f t="shared" ref="BL48:BS48" si="295">BK48</f>
        <v>3569</v>
      </c>
      <c r="BM48" s="88">
        <f t="shared" si="295"/>
        <v>3569</v>
      </c>
      <c r="BN48" s="88">
        <f t="shared" si="295"/>
        <v>3569</v>
      </c>
      <c r="BO48" s="88">
        <f t="shared" si="295"/>
        <v>3569</v>
      </c>
      <c r="BP48" s="88">
        <f t="shared" si="295"/>
        <v>3569</v>
      </c>
      <c r="BQ48" s="88">
        <f t="shared" si="295"/>
        <v>3569</v>
      </c>
      <c r="BR48" s="88">
        <f t="shared" si="295"/>
        <v>3569</v>
      </c>
      <c r="BS48" s="88">
        <f t="shared" si="295"/>
        <v>3569</v>
      </c>
      <c r="BT48" s="148">
        <v>3730</v>
      </c>
      <c r="BU48" s="88">
        <f t="shared" ref="BU48:BY48" si="296">BT48</f>
        <v>3730</v>
      </c>
      <c r="BV48" s="88">
        <f t="shared" si="296"/>
        <v>3730</v>
      </c>
      <c r="BW48" s="88">
        <f t="shared" si="296"/>
        <v>3730</v>
      </c>
      <c r="BX48" s="88">
        <f t="shared" si="296"/>
        <v>3730</v>
      </c>
      <c r="BY48" s="88">
        <f t="shared" si="296"/>
        <v>3730</v>
      </c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</row>
    <row r="49" spans="1:101" s="3" customFormat="1" ht="10.5" x14ac:dyDescent="0.25">
      <c r="A49" s="144" t="str">
        <f t="shared" si="24"/>
        <v/>
      </c>
      <c r="B49" s="79"/>
      <c r="C49" s="79"/>
      <c r="D49" s="80"/>
      <c r="E49" s="86"/>
      <c r="F49" s="88"/>
      <c r="G49" s="88"/>
      <c r="H49" s="89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9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9"/>
      <c r="BI49" s="88"/>
      <c r="BJ49" s="88"/>
      <c r="BK49" s="88"/>
      <c r="BL49" s="88"/>
      <c r="BM49" s="88"/>
      <c r="BN49" s="89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</row>
    <row r="50" spans="1:101" s="3" customFormat="1" ht="10.5" x14ac:dyDescent="0.25">
      <c r="A50" s="144" t="str">
        <f t="shared" si="24"/>
        <v/>
      </c>
      <c r="B50" s="79"/>
      <c r="C50" s="79"/>
      <c r="D50" s="80"/>
      <c r="E50" s="86"/>
      <c r="F50" s="88"/>
      <c r="G50" s="88"/>
      <c r="H50" s="89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9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9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9"/>
      <c r="BI50" s="88"/>
      <c r="BJ50" s="88"/>
      <c r="BK50" s="88"/>
      <c r="BL50" s="88"/>
      <c r="BM50" s="88"/>
      <c r="BN50" s="89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</row>
    <row r="51" spans="1:101" s="3" customFormat="1" ht="10.5" x14ac:dyDescent="0.25">
      <c r="A51" s="144" t="str">
        <f t="shared" si="24"/>
        <v/>
      </c>
      <c r="B51" s="79"/>
      <c r="C51" s="79"/>
      <c r="D51" s="80"/>
      <c r="E51" s="86"/>
      <c r="F51" s="88"/>
      <c r="G51" s="88"/>
      <c r="H51" s="89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9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9"/>
      <c r="BI51" s="88"/>
      <c r="BJ51" s="88"/>
      <c r="BK51" s="88"/>
      <c r="BL51" s="88"/>
      <c r="BM51" s="88"/>
      <c r="BN51" s="89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</row>
    <row r="52" spans="1:101" s="3" customFormat="1" ht="10.5" x14ac:dyDescent="0.25">
      <c r="A52" s="144" t="str">
        <f t="shared" si="24"/>
        <v/>
      </c>
      <c r="B52" s="79"/>
      <c r="C52" s="79"/>
      <c r="D52" s="80"/>
      <c r="E52" s="86"/>
      <c r="F52" s="88"/>
      <c r="G52" s="88"/>
      <c r="H52" s="89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9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9"/>
      <c r="BI52" s="88"/>
      <c r="BJ52" s="88"/>
      <c r="BK52" s="88"/>
      <c r="BL52" s="88"/>
      <c r="BM52" s="88"/>
      <c r="BN52" s="89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</row>
    <row r="53" spans="1:101" s="3" customFormat="1" ht="10.5" x14ac:dyDescent="0.25">
      <c r="A53" s="144" t="str">
        <f t="shared" si="24"/>
        <v/>
      </c>
      <c r="B53" s="79"/>
      <c r="C53" s="79"/>
      <c r="D53" s="80"/>
      <c r="E53" s="86"/>
      <c r="F53" s="88"/>
      <c r="G53" s="88"/>
      <c r="H53" s="89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9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9"/>
      <c r="BI53" s="88"/>
      <c r="BJ53" s="88"/>
      <c r="BK53" s="88"/>
      <c r="BL53" s="88"/>
      <c r="BM53" s="88"/>
      <c r="BN53" s="89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</row>
    <row r="54" spans="1:101" s="3" customFormat="1" ht="10.5" x14ac:dyDescent="0.25">
      <c r="A54" s="144" t="str">
        <f t="shared" si="24"/>
        <v/>
      </c>
      <c r="B54" s="79"/>
      <c r="C54" s="79"/>
      <c r="D54" s="80"/>
      <c r="E54" s="86"/>
      <c r="F54" s="88"/>
      <c r="G54" s="88"/>
      <c r="H54" s="89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9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9"/>
      <c r="BI54" s="88"/>
      <c r="BJ54" s="88"/>
      <c r="BK54" s="88"/>
      <c r="BL54" s="88"/>
      <c r="BM54" s="88"/>
      <c r="BN54" s="89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</row>
    <row r="55" spans="1:101" s="3" customFormat="1" ht="10.5" x14ac:dyDescent="0.25">
      <c r="A55" s="144" t="str">
        <f t="shared" si="24"/>
        <v/>
      </c>
      <c r="B55" s="79"/>
      <c r="C55" s="79"/>
      <c r="D55" s="80"/>
      <c r="E55" s="86"/>
      <c r="F55" s="88"/>
      <c r="G55" s="88"/>
      <c r="H55" s="89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9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9"/>
      <c r="BI55" s="88"/>
      <c r="BJ55" s="88"/>
      <c r="BK55" s="88"/>
      <c r="BL55" s="88"/>
      <c r="BM55" s="88"/>
      <c r="BN55" s="89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</row>
    <row r="56" spans="1:101" s="3" customFormat="1" ht="10.5" x14ac:dyDescent="0.25">
      <c r="A56" s="144" t="str">
        <f t="shared" si="24"/>
        <v/>
      </c>
      <c r="B56" s="79"/>
      <c r="C56" s="79"/>
      <c r="D56" s="80"/>
      <c r="E56" s="86"/>
      <c r="F56" s="88"/>
      <c r="G56" s="88"/>
      <c r="H56" s="89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9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9"/>
      <c r="BI56" s="88"/>
      <c r="BJ56" s="88"/>
      <c r="BK56" s="88"/>
      <c r="BL56" s="88"/>
      <c r="BM56" s="88"/>
      <c r="BN56" s="89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</row>
    <row r="57" spans="1:101" s="3" customFormat="1" ht="10.5" x14ac:dyDescent="0.25">
      <c r="A57" s="144" t="str">
        <f t="shared" si="24"/>
        <v/>
      </c>
      <c r="B57" s="79"/>
      <c r="C57" s="79"/>
      <c r="D57" s="80"/>
      <c r="E57" s="86"/>
      <c r="F57" s="88"/>
      <c r="G57" s="88"/>
      <c r="H57" s="89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9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9"/>
      <c r="BI57" s="88"/>
      <c r="BJ57" s="88"/>
      <c r="BK57" s="88"/>
      <c r="BL57" s="88"/>
      <c r="BM57" s="88"/>
      <c r="BN57" s="89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</row>
    <row r="58" spans="1:101" s="3" customFormat="1" ht="10.5" x14ac:dyDescent="0.25">
      <c r="A58" s="144" t="str">
        <f t="shared" si="24"/>
        <v/>
      </c>
      <c r="B58" s="79"/>
      <c r="C58" s="79"/>
      <c r="D58" s="80"/>
      <c r="E58" s="86"/>
      <c r="F58" s="88"/>
      <c r="G58" s="88"/>
      <c r="H58" s="89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9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9"/>
      <c r="BI58" s="88"/>
      <c r="BJ58" s="88"/>
      <c r="BK58" s="88"/>
      <c r="BL58" s="88"/>
      <c r="BM58" s="88"/>
      <c r="BN58" s="89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</row>
    <row r="59" spans="1:101" s="3" customFormat="1" ht="10.5" x14ac:dyDescent="0.25">
      <c r="A59" s="144" t="str">
        <f t="shared" si="24"/>
        <v/>
      </c>
      <c r="B59" s="79"/>
      <c r="C59" s="79"/>
      <c r="D59" s="80"/>
      <c r="E59" s="86"/>
      <c r="F59" s="88"/>
      <c r="G59" s="88"/>
      <c r="H59" s="89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9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9"/>
      <c r="BI59" s="88"/>
      <c r="BJ59" s="88"/>
      <c r="BK59" s="88"/>
      <c r="BL59" s="88"/>
      <c r="BM59" s="88"/>
      <c r="BN59" s="89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</row>
    <row r="60" spans="1:101" s="3" customFormat="1" ht="10.5" x14ac:dyDescent="0.25">
      <c r="A60" s="144" t="str">
        <f t="shared" si="24"/>
        <v/>
      </c>
      <c r="B60" s="79"/>
      <c r="C60" s="79"/>
      <c r="D60" s="80"/>
      <c r="E60" s="86"/>
      <c r="F60" s="88"/>
      <c r="G60" s="88"/>
      <c r="H60" s="89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9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9"/>
      <c r="BI60" s="88"/>
      <c r="BJ60" s="88"/>
      <c r="BK60" s="88"/>
      <c r="BL60" s="88"/>
      <c r="BM60" s="88"/>
      <c r="BN60" s="89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</row>
    <row r="61" spans="1:101" s="3" customFormat="1" ht="10.5" x14ac:dyDescent="0.25">
      <c r="A61" s="144" t="str">
        <f t="shared" si="24"/>
        <v/>
      </c>
      <c r="B61" s="79"/>
      <c r="C61" s="79"/>
      <c r="D61" s="80"/>
      <c r="E61" s="86"/>
      <c r="F61" s="88"/>
      <c r="G61" s="88"/>
      <c r="H61" s="89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9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9"/>
      <c r="BI61" s="88"/>
      <c r="BJ61" s="88"/>
      <c r="BK61" s="88"/>
      <c r="BL61" s="88"/>
      <c r="BM61" s="88"/>
      <c r="BN61" s="89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</row>
    <row r="62" spans="1:101" s="3" customFormat="1" ht="10.5" x14ac:dyDescent="0.25">
      <c r="A62" s="144" t="str">
        <f t="shared" si="24"/>
        <v/>
      </c>
      <c r="B62" s="79"/>
      <c r="C62" s="79"/>
      <c r="D62" s="80"/>
      <c r="E62" s="86"/>
      <c r="F62" s="88"/>
      <c r="G62" s="88"/>
      <c r="H62" s="89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9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9"/>
      <c r="BI62" s="88"/>
      <c r="BJ62" s="88"/>
      <c r="BK62" s="88"/>
      <c r="BL62" s="88"/>
      <c r="BM62" s="88"/>
      <c r="BN62" s="89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</row>
    <row r="63" spans="1:101" s="3" customFormat="1" ht="10.5" x14ac:dyDescent="0.25">
      <c r="A63" s="144" t="str">
        <f t="shared" si="24"/>
        <v/>
      </c>
      <c r="B63" s="79"/>
      <c r="C63" s="79"/>
      <c r="D63" s="80"/>
      <c r="E63" s="86"/>
      <c r="F63" s="88"/>
      <c r="G63" s="88"/>
      <c r="H63" s="89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9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9"/>
      <c r="BI63" s="88"/>
      <c r="BJ63" s="88"/>
      <c r="BK63" s="88"/>
      <c r="BL63" s="88"/>
      <c r="BM63" s="88"/>
      <c r="BN63" s="89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</row>
    <row r="64" spans="1:101" s="3" customFormat="1" ht="10.5" x14ac:dyDescent="0.25">
      <c r="A64" s="144" t="str">
        <f t="shared" si="24"/>
        <v/>
      </c>
      <c r="B64" s="79"/>
      <c r="C64" s="79"/>
      <c r="D64" s="80"/>
      <c r="E64" s="86"/>
      <c r="F64" s="88"/>
      <c r="G64" s="88"/>
      <c r="H64" s="89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9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9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9"/>
      <c r="BI64" s="88"/>
      <c r="BJ64" s="88"/>
      <c r="BK64" s="88"/>
      <c r="BL64" s="88"/>
      <c r="BM64" s="88"/>
      <c r="BN64" s="89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</row>
    <row r="65" spans="1:101" s="3" customFormat="1" ht="10.5" x14ac:dyDescent="0.25">
      <c r="A65" s="144" t="str">
        <f t="shared" si="24"/>
        <v/>
      </c>
      <c r="B65" s="79"/>
      <c r="C65" s="79"/>
      <c r="D65" s="80"/>
      <c r="E65" s="86"/>
      <c r="F65" s="88"/>
      <c r="G65" s="88"/>
      <c r="H65" s="89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9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9"/>
      <c r="BI65" s="88"/>
      <c r="BJ65" s="88"/>
      <c r="BK65" s="88"/>
      <c r="BL65" s="88"/>
      <c r="BM65" s="88"/>
      <c r="BN65" s="89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</row>
    <row r="66" spans="1:101" s="3" customFormat="1" ht="10.5" x14ac:dyDescent="0.25">
      <c r="A66" s="144" t="str">
        <f t="shared" si="24"/>
        <v/>
      </c>
      <c r="B66" s="79"/>
      <c r="C66" s="79"/>
      <c r="D66" s="80"/>
      <c r="E66" s="86"/>
      <c r="F66" s="88"/>
      <c r="G66" s="88"/>
      <c r="H66" s="89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9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9"/>
      <c r="BI66" s="88"/>
      <c r="BJ66" s="88"/>
      <c r="BK66" s="88"/>
      <c r="BL66" s="88"/>
      <c r="BM66" s="88"/>
      <c r="BN66" s="89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</row>
    <row r="67" spans="1:101" s="3" customFormat="1" ht="10.5" x14ac:dyDescent="0.25">
      <c r="A67" s="144" t="str">
        <f t="shared" si="24"/>
        <v/>
      </c>
      <c r="B67" s="79"/>
      <c r="C67" s="79"/>
      <c r="D67" s="80"/>
      <c r="E67" s="86"/>
      <c r="F67" s="88"/>
      <c r="G67" s="88"/>
      <c r="H67" s="89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9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9"/>
      <c r="BI67" s="88"/>
      <c r="BJ67" s="88"/>
      <c r="BK67" s="88"/>
      <c r="BL67" s="88"/>
      <c r="BM67" s="88"/>
      <c r="BN67" s="89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</row>
    <row r="68" spans="1:101" s="3" customFormat="1" ht="10.5" x14ac:dyDescent="0.25">
      <c r="A68" s="144" t="str">
        <f t="shared" si="24"/>
        <v/>
      </c>
      <c r="B68" s="79"/>
      <c r="C68" s="79"/>
      <c r="D68" s="80"/>
      <c r="E68" s="86"/>
      <c r="F68" s="88"/>
      <c r="G68" s="88"/>
      <c r="H68" s="89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9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9"/>
      <c r="BI68" s="88"/>
      <c r="BJ68" s="88"/>
      <c r="BK68" s="88"/>
      <c r="BL68" s="88"/>
      <c r="BM68" s="88"/>
      <c r="BN68" s="89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</row>
    <row r="69" spans="1:101" s="3" customFormat="1" ht="10.5" x14ac:dyDescent="0.25">
      <c r="A69" s="144" t="str">
        <f t="shared" si="24"/>
        <v/>
      </c>
      <c r="B69" s="79"/>
      <c r="C69" s="79"/>
      <c r="D69" s="80"/>
      <c r="E69" s="86"/>
      <c r="F69" s="88"/>
      <c r="G69" s="88"/>
      <c r="H69" s="89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9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9"/>
      <c r="BI69" s="88"/>
      <c r="BJ69" s="88"/>
      <c r="BK69" s="88"/>
      <c r="BL69" s="88"/>
      <c r="BM69" s="88"/>
      <c r="BN69" s="89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</row>
    <row r="70" spans="1:101" s="3" customFormat="1" ht="10.5" x14ac:dyDescent="0.25">
      <c r="A70" s="144" t="str">
        <f t="shared" si="24"/>
        <v/>
      </c>
      <c r="B70" s="79"/>
      <c r="C70" s="79"/>
      <c r="D70" s="80"/>
      <c r="E70" s="86"/>
      <c r="F70" s="88"/>
      <c r="G70" s="88"/>
      <c r="H70" s="89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9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9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9"/>
      <c r="BI70" s="88"/>
      <c r="BJ70" s="88"/>
      <c r="BK70" s="88"/>
      <c r="BL70" s="88"/>
      <c r="BM70" s="88"/>
      <c r="BN70" s="89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</row>
    <row r="71" spans="1:101" x14ac:dyDescent="0.25">
      <c r="A71" s="144" t="str">
        <f t="shared" si="24"/>
        <v/>
      </c>
      <c r="B71" s="79"/>
      <c r="C71" s="79"/>
      <c r="D71" s="80"/>
      <c r="E71" s="86"/>
      <c r="F71" s="88"/>
      <c r="G71" s="88"/>
      <c r="H71" s="89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9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9"/>
      <c r="BI71" s="88"/>
      <c r="BJ71" s="88"/>
      <c r="BK71" s="88"/>
      <c r="BL71" s="88"/>
      <c r="BM71" s="88"/>
      <c r="BN71" s="89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</row>
    <row r="72" spans="1:101" x14ac:dyDescent="0.25">
      <c r="A72" s="144" t="str">
        <f t="shared" si="24"/>
        <v/>
      </c>
      <c r="B72" s="79"/>
      <c r="C72" s="79"/>
      <c r="D72" s="80"/>
      <c r="E72" s="86"/>
      <c r="F72" s="88"/>
      <c r="G72" s="88"/>
      <c r="H72" s="89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9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9"/>
      <c r="BI72" s="88"/>
      <c r="BJ72" s="88"/>
      <c r="BK72" s="88"/>
      <c r="BL72" s="88"/>
      <c r="BM72" s="88"/>
      <c r="BN72" s="89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</row>
    <row r="73" spans="1:101" x14ac:dyDescent="0.25">
      <c r="A73" s="144" t="str">
        <f t="shared" si="24"/>
        <v/>
      </c>
      <c r="B73" s="79"/>
      <c r="C73" s="79"/>
      <c r="D73" s="80"/>
      <c r="E73" s="86"/>
      <c r="F73" s="88"/>
      <c r="G73" s="88"/>
      <c r="H73" s="89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9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9"/>
      <c r="BI73" s="88"/>
      <c r="BJ73" s="88"/>
      <c r="BK73" s="88"/>
      <c r="BL73" s="88"/>
      <c r="BM73" s="88"/>
      <c r="BN73" s="89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</row>
    <row r="74" spans="1:101" x14ac:dyDescent="0.25">
      <c r="A74" s="144" t="str">
        <f t="shared" ref="A74:A108" si="297">IF(D74="","",D74)</f>
        <v/>
      </c>
      <c r="B74" s="79"/>
      <c r="C74" s="79"/>
      <c r="D74" s="80"/>
      <c r="E74" s="86"/>
      <c r="F74" s="88"/>
      <c r="G74" s="88"/>
      <c r="H74" s="89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9"/>
      <c r="BI74" s="88"/>
      <c r="BJ74" s="88"/>
      <c r="BK74" s="88"/>
      <c r="BL74" s="88"/>
      <c r="BM74" s="88"/>
      <c r="BN74" s="89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</row>
    <row r="75" spans="1:101" x14ac:dyDescent="0.25">
      <c r="A75" s="144" t="str">
        <f t="shared" si="297"/>
        <v/>
      </c>
      <c r="B75" s="79"/>
      <c r="C75" s="79"/>
      <c r="D75" s="80"/>
      <c r="E75" s="86"/>
      <c r="F75" s="88"/>
      <c r="G75" s="88"/>
      <c r="H75" s="89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9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9"/>
      <c r="BI75" s="88"/>
      <c r="BJ75" s="88"/>
      <c r="BK75" s="88"/>
      <c r="BL75" s="88"/>
      <c r="BM75" s="88"/>
      <c r="BN75" s="89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</row>
    <row r="76" spans="1:101" x14ac:dyDescent="0.25">
      <c r="A76" s="144" t="str">
        <f t="shared" si="297"/>
        <v/>
      </c>
      <c r="B76" s="79"/>
      <c r="C76" s="79"/>
      <c r="D76" s="80"/>
      <c r="E76" s="86"/>
      <c r="F76" s="88"/>
      <c r="G76" s="88"/>
      <c r="H76" s="89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9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9"/>
      <c r="BI76" s="88"/>
      <c r="BJ76" s="88"/>
      <c r="BK76" s="88"/>
      <c r="BL76" s="88"/>
      <c r="BM76" s="88"/>
      <c r="BN76" s="89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</row>
    <row r="77" spans="1:101" x14ac:dyDescent="0.25">
      <c r="A77" s="144" t="str">
        <f t="shared" si="297"/>
        <v/>
      </c>
      <c r="B77" s="79"/>
      <c r="C77" s="79"/>
      <c r="D77" s="80"/>
      <c r="E77" s="86"/>
      <c r="F77" s="88"/>
      <c r="G77" s="88"/>
      <c r="H77" s="89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9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9"/>
      <c r="BI77" s="88"/>
      <c r="BJ77" s="88"/>
      <c r="BK77" s="88"/>
      <c r="BL77" s="88"/>
      <c r="BM77" s="88"/>
      <c r="BN77" s="89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</row>
    <row r="78" spans="1:101" x14ac:dyDescent="0.25">
      <c r="A78" s="144" t="str">
        <f t="shared" si="297"/>
        <v/>
      </c>
      <c r="B78" s="79"/>
      <c r="C78" s="79"/>
      <c r="D78" s="80"/>
      <c r="E78" s="86"/>
      <c r="F78" s="88"/>
      <c r="G78" s="88"/>
      <c r="H78" s="89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9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9"/>
      <c r="BI78" s="88"/>
      <c r="BJ78" s="88"/>
      <c r="BK78" s="88"/>
      <c r="BL78" s="88"/>
      <c r="BM78" s="88"/>
      <c r="BN78" s="89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</row>
    <row r="79" spans="1:101" x14ac:dyDescent="0.25">
      <c r="A79" s="144" t="str">
        <f t="shared" si="297"/>
        <v/>
      </c>
      <c r="B79" s="79"/>
      <c r="C79" s="79"/>
      <c r="D79" s="80"/>
      <c r="E79" s="86"/>
      <c r="F79" s="88"/>
      <c r="G79" s="88"/>
      <c r="H79" s="89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9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9"/>
      <c r="BI79" s="88"/>
      <c r="BJ79" s="88"/>
      <c r="BK79" s="88"/>
      <c r="BL79" s="88"/>
      <c r="BM79" s="88"/>
      <c r="BN79" s="89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</row>
    <row r="80" spans="1:101" x14ac:dyDescent="0.25">
      <c r="A80" s="144" t="str">
        <f t="shared" si="297"/>
        <v/>
      </c>
      <c r="B80" s="79"/>
      <c r="C80" s="79"/>
      <c r="D80" s="80"/>
      <c r="E80" s="86"/>
      <c r="F80" s="88"/>
      <c r="G80" s="88"/>
      <c r="H80" s="89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9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9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9"/>
      <c r="BI80" s="88"/>
      <c r="BJ80" s="88"/>
      <c r="BK80" s="88"/>
      <c r="BL80" s="88"/>
      <c r="BM80" s="88"/>
      <c r="BN80" s="89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</row>
    <row r="81" spans="1:101" x14ac:dyDescent="0.25">
      <c r="A81" s="144" t="str">
        <f t="shared" si="297"/>
        <v/>
      </c>
      <c r="B81" s="79"/>
      <c r="C81" s="79"/>
      <c r="D81" s="80"/>
      <c r="E81" s="86"/>
      <c r="F81" s="88"/>
      <c r="G81" s="88"/>
      <c r="H81" s="89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9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9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9"/>
      <c r="BI81" s="88"/>
      <c r="BJ81" s="88"/>
      <c r="BK81" s="88"/>
      <c r="BL81" s="88"/>
      <c r="BM81" s="88"/>
      <c r="BN81" s="89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</row>
    <row r="82" spans="1:101" x14ac:dyDescent="0.25">
      <c r="A82" s="144" t="str">
        <f t="shared" si="297"/>
        <v/>
      </c>
      <c r="B82" s="79"/>
      <c r="C82" s="79"/>
      <c r="D82" s="80"/>
      <c r="E82" s="86"/>
      <c r="F82" s="88"/>
      <c r="G82" s="88"/>
      <c r="H82" s="89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9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9"/>
      <c r="BI82" s="88"/>
      <c r="BJ82" s="88"/>
      <c r="BK82" s="88"/>
      <c r="BL82" s="88"/>
      <c r="BM82" s="88"/>
      <c r="BN82" s="89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</row>
    <row r="83" spans="1:101" x14ac:dyDescent="0.25">
      <c r="A83" s="144" t="str">
        <f t="shared" si="297"/>
        <v/>
      </c>
      <c r="B83" s="79"/>
      <c r="C83" s="79"/>
      <c r="D83" s="80"/>
      <c r="E83" s="86"/>
      <c r="F83" s="88"/>
      <c r="G83" s="88"/>
      <c r="H83" s="89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9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9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9"/>
      <c r="BI83" s="88"/>
      <c r="BJ83" s="88"/>
      <c r="BK83" s="88"/>
      <c r="BL83" s="88"/>
      <c r="BM83" s="88"/>
      <c r="BN83" s="89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</row>
    <row r="84" spans="1:101" x14ac:dyDescent="0.25">
      <c r="A84" s="144" t="str">
        <f t="shared" si="297"/>
        <v/>
      </c>
      <c r="B84" s="79"/>
      <c r="C84" s="79"/>
      <c r="D84" s="80"/>
      <c r="E84" s="86"/>
      <c r="F84" s="88"/>
      <c r="G84" s="88"/>
      <c r="H84" s="89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9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9"/>
      <c r="BI84" s="88"/>
      <c r="BJ84" s="88"/>
      <c r="BK84" s="88"/>
      <c r="BL84" s="88"/>
      <c r="BM84" s="88"/>
      <c r="BN84" s="89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</row>
    <row r="85" spans="1:101" x14ac:dyDescent="0.25">
      <c r="A85" s="144" t="str">
        <f t="shared" si="297"/>
        <v/>
      </c>
      <c r="B85" s="79"/>
      <c r="C85" s="79"/>
      <c r="D85" s="80"/>
      <c r="E85" s="86"/>
      <c r="F85" s="88"/>
      <c r="G85" s="88"/>
      <c r="H85" s="89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9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9"/>
      <c r="BI85" s="88"/>
      <c r="BJ85" s="88"/>
      <c r="BK85" s="88"/>
      <c r="BL85" s="88"/>
      <c r="BM85" s="88"/>
      <c r="BN85" s="89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</row>
    <row r="86" spans="1:101" x14ac:dyDescent="0.25">
      <c r="A86" s="144" t="str">
        <f t="shared" si="297"/>
        <v/>
      </c>
      <c r="B86" s="79"/>
      <c r="C86" s="79"/>
      <c r="D86" s="80"/>
      <c r="E86" s="86"/>
      <c r="F86" s="88"/>
      <c r="G86" s="88"/>
      <c r="H86" s="89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9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9"/>
      <c r="BI86" s="88"/>
      <c r="BJ86" s="88"/>
      <c r="BK86" s="88"/>
      <c r="BL86" s="88"/>
      <c r="BM86" s="88"/>
      <c r="BN86" s="89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</row>
    <row r="87" spans="1:101" x14ac:dyDescent="0.25">
      <c r="A87" s="144" t="str">
        <f t="shared" si="297"/>
        <v/>
      </c>
      <c r="B87" s="79"/>
      <c r="C87" s="79"/>
      <c r="D87" s="80"/>
      <c r="E87" s="86"/>
      <c r="F87" s="88"/>
      <c r="G87" s="88"/>
      <c r="H87" s="89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9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9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9"/>
      <c r="BI87" s="88"/>
      <c r="BJ87" s="88"/>
      <c r="BK87" s="88"/>
      <c r="BL87" s="88"/>
      <c r="BM87" s="88"/>
      <c r="BN87" s="89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</row>
    <row r="88" spans="1:101" x14ac:dyDescent="0.25">
      <c r="A88" s="144" t="str">
        <f t="shared" si="297"/>
        <v/>
      </c>
      <c r="B88" s="79"/>
      <c r="C88" s="79"/>
      <c r="D88" s="80"/>
      <c r="E88" s="86"/>
      <c r="F88" s="88"/>
      <c r="G88" s="88"/>
      <c r="H88" s="89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9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9"/>
      <c r="BI88" s="88"/>
      <c r="BJ88" s="88"/>
      <c r="BK88" s="88"/>
      <c r="BL88" s="88"/>
      <c r="BM88" s="88"/>
      <c r="BN88" s="89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</row>
    <row r="89" spans="1:101" x14ac:dyDescent="0.25">
      <c r="A89" s="144" t="str">
        <f t="shared" si="297"/>
        <v/>
      </c>
      <c r="B89" s="79"/>
      <c r="C89" s="79"/>
      <c r="D89" s="80"/>
      <c r="E89" s="86"/>
      <c r="F89" s="88"/>
      <c r="G89" s="88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9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9"/>
      <c r="BI89" s="88"/>
      <c r="BJ89" s="88"/>
      <c r="BK89" s="88"/>
      <c r="BL89" s="88"/>
      <c r="BM89" s="88"/>
      <c r="BN89" s="89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</row>
    <row r="90" spans="1:101" x14ac:dyDescent="0.25">
      <c r="A90" s="144" t="str">
        <f t="shared" si="297"/>
        <v/>
      </c>
      <c r="B90" s="79"/>
      <c r="C90" s="79"/>
      <c r="D90" s="80"/>
      <c r="E90" s="86"/>
      <c r="F90" s="88"/>
      <c r="G90" s="88"/>
      <c r="H90" s="89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9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9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9"/>
      <c r="BI90" s="88"/>
      <c r="BJ90" s="88"/>
      <c r="BK90" s="88"/>
      <c r="BL90" s="88"/>
      <c r="BM90" s="88"/>
      <c r="BN90" s="89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</row>
    <row r="91" spans="1:101" x14ac:dyDescent="0.25">
      <c r="A91" s="144" t="str">
        <f t="shared" si="297"/>
        <v/>
      </c>
      <c r="B91" s="79"/>
      <c r="C91" s="79"/>
      <c r="D91" s="80"/>
      <c r="E91" s="86"/>
      <c r="F91" s="88"/>
      <c r="G91" s="88"/>
      <c r="H91" s="89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9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9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9"/>
      <c r="BI91" s="88"/>
      <c r="BJ91" s="88"/>
      <c r="BK91" s="88"/>
      <c r="BL91" s="88"/>
      <c r="BM91" s="88"/>
      <c r="BN91" s="89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</row>
    <row r="92" spans="1:101" x14ac:dyDescent="0.25">
      <c r="A92" s="144" t="str">
        <f t="shared" si="297"/>
        <v/>
      </c>
      <c r="B92" s="79"/>
      <c r="C92" s="79"/>
      <c r="D92" s="80"/>
      <c r="E92" s="86"/>
      <c r="F92" s="88"/>
      <c r="G92" s="88"/>
      <c r="H92" s="89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9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9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9"/>
      <c r="BI92" s="88"/>
      <c r="BJ92" s="88"/>
      <c r="BK92" s="88"/>
      <c r="BL92" s="88"/>
      <c r="BM92" s="88"/>
      <c r="BN92" s="89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</row>
    <row r="93" spans="1:101" x14ac:dyDescent="0.25">
      <c r="A93" s="144" t="str">
        <f t="shared" si="297"/>
        <v/>
      </c>
      <c r="B93" s="79"/>
      <c r="C93" s="79"/>
      <c r="D93" s="80"/>
      <c r="E93" s="86"/>
      <c r="F93" s="88"/>
      <c r="G93" s="88"/>
      <c r="H93" s="89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9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9"/>
      <c r="BI93" s="88"/>
      <c r="BJ93" s="88"/>
      <c r="BK93" s="88"/>
      <c r="BL93" s="88"/>
      <c r="BM93" s="88"/>
      <c r="BN93" s="89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</row>
    <row r="94" spans="1:101" x14ac:dyDescent="0.25">
      <c r="A94" s="144" t="str">
        <f t="shared" si="297"/>
        <v/>
      </c>
      <c r="B94" s="79"/>
      <c r="C94" s="79"/>
      <c r="D94" s="80"/>
      <c r="E94" s="86"/>
      <c r="F94" s="88"/>
      <c r="G94" s="88"/>
      <c r="H94" s="89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9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9"/>
      <c r="BI94" s="88"/>
      <c r="BJ94" s="88"/>
      <c r="BK94" s="88"/>
      <c r="BL94" s="88"/>
      <c r="BM94" s="88"/>
      <c r="BN94" s="89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</row>
    <row r="95" spans="1:101" x14ac:dyDescent="0.25">
      <c r="A95" s="144" t="str">
        <f t="shared" si="297"/>
        <v/>
      </c>
      <c r="B95" s="79"/>
      <c r="C95" s="79"/>
      <c r="D95" s="80"/>
      <c r="E95" s="86"/>
      <c r="F95" s="88"/>
      <c r="G95" s="88"/>
      <c r="H95" s="89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9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9"/>
      <c r="BI95" s="88"/>
      <c r="BJ95" s="88"/>
      <c r="BK95" s="88"/>
      <c r="BL95" s="88"/>
      <c r="BM95" s="88"/>
      <c r="BN95" s="89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</row>
    <row r="96" spans="1:101" x14ac:dyDescent="0.25">
      <c r="A96" s="144" t="str">
        <f t="shared" si="297"/>
        <v/>
      </c>
      <c r="B96" s="79"/>
      <c r="C96" s="79"/>
      <c r="D96" s="80"/>
      <c r="E96" s="86"/>
      <c r="F96" s="88"/>
      <c r="G96" s="88"/>
      <c r="H96" s="89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9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9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9"/>
      <c r="BI96" s="88"/>
      <c r="BJ96" s="88"/>
      <c r="BK96" s="88"/>
      <c r="BL96" s="88"/>
      <c r="BM96" s="88"/>
      <c r="BN96" s="89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</row>
    <row r="97" spans="1:101" x14ac:dyDescent="0.25">
      <c r="A97" s="144" t="str">
        <f t="shared" si="297"/>
        <v/>
      </c>
      <c r="B97" s="79"/>
      <c r="C97" s="79"/>
      <c r="D97" s="80"/>
      <c r="E97" s="86"/>
      <c r="F97" s="88"/>
      <c r="G97" s="88"/>
      <c r="H97" s="89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9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9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9"/>
      <c r="BI97" s="88"/>
      <c r="BJ97" s="88"/>
      <c r="BK97" s="88"/>
      <c r="BL97" s="88"/>
      <c r="BM97" s="88"/>
      <c r="BN97" s="89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</row>
    <row r="98" spans="1:101" x14ac:dyDescent="0.25">
      <c r="A98" s="144" t="str">
        <f t="shared" si="297"/>
        <v/>
      </c>
      <c r="B98" s="79"/>
      <c r="C98" s="79"/>
      <c r="D98" s="80"/>
      <c r="E98" s="86"/>
      <c r="F98" s="88"/>
      <c r="G98" s="88"/>
      <c r="H98" s="89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9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9"/>
      <c r="BI98" s="88"/>
      <c r="BJ98" s="88"/>
      <c r="BK98" s="88"/>
      <c r="BL98" s="88"/>
      <c r="BM98" s="88"/>
      <c r="BN98" s="89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</row>
    <row r="99" spans="1:101" x14ac:dyDescent="0.25">
      <c r="A99" s="144" t="str">
        <f t="shared" si="297"/>
        <v/>
      </c>
      <c r="B99" s="79"/>
      <c r="C99" s="79"/>
      <c r="D99" s="80"/>
      <c r="E99" s="86"/>
      <c r="F99" s="88"/>
      <c r="G99" s="88"/>
      <c r="H99" s="89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9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9"/>
      <c r="BI99" s="88"/>
      <c r="BJ99" s="88"/>
      <c r="BK99" s="88"/>
      <c r="BL99" s="88"/>
      <c r="BM99" s="88"/>
      <c r="BN99" s="89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</row>
    <row r="100" spans="1:101" x14ac:dyDescent="0.25">
      <c r="A100" s="144" t="str">
        <f t="shared" si="297"/>
        <v/>
      </c>
      <c r="B100" s="79"/>
      <c r="C100" s="79"/>
      <c r="D100" s="80"/>
      <c r="E100" s="86"/>
      <c r="F100" s="88"/>
      <c r="G100" s="88"/>
      <c r="H100" s="89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9"/>
      <c r="BI100" s="88"/>
      <c r="BJ100" s="88"/>
      <c r="BK100" s="88"/>
      <c r="BL100" s="88"/>
      <c r="BM100" s="88"/>
      <c r="BN100" s="89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</row>
    <row r="101" spans="1:101" x14ac:dyDescent="0.25">
      <c r="A101" s="144" t="str">
        <f t="shared" si="297"/>
        <v/>
      </c>
      <c r="B101" s="79"/>
      <c r="C101" s="79"/>
      <c r="D101" s="80"/>
      <c r="E101" s="86"/>
      <c r="F101" s="88"/>
      <c r="G101" s="88"/>
      <c r="H101" s="89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9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9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9"/>
      <c r="BI101" s="88"/>
      <c r="BJ101" s="88"/>
      <c r="BK101" s="88"/>
      <c r="BL101" s="88"/>
      <c r="BM101" s="88"/>
      <c r="BN101" s="89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</row>
    <row r="102" spans="1:101" x14ac:dyDescent="0.25">
      <c r="A102" s="144" t="str">
        <f t="shared" si="297"/>
        <v/>
      </c>
      <c r="B102" s="79"/>
      <c r="C102" s="79"/>
      <c r="D102" s="80"/>
      <c r="E102" s="86"/>
      <c r="F102" s="88"/>
      <c r="G102" s="88"/>
      <c r="H102" s="89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9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9"/>
      <c r="BI102" s="88"/>
      <c r="BJ102" s="88"/>
      <c r="BK102" s="88"/>
      <c r="BL102" s="88"/>
      <c r="BM102" s="88"/>
      <c r="BN102" s="89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</row>
    <row r="103" spans="1:101" x14ac:dyDescent="0.25">
      <c r="A103" s="144" t="str">
        <f t="shared" si="297"/>
        <v/>
      </c>
      <c r="B103" s="79"/>
      <c r="C103" s="79"/>
      <c r="D103" s="80"/>
      <c r="E103" s="86"/>
      <c r="F103" s="88"/>
      <c r="G103" s="88"/>
      <c r="H103" s="89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9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9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9"/>
      <c r="BI103" s="88"/>
      <c r="BJ103" s="88"/>
      <c r="BK103" s="88"/>
      <c r="BL103" s="88"/>
      <c r="BM103" s="88"/>
      <c r="BN103" s="89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</row>
    <row r="104" spans="1:101" x14ac:dyDescent="0.25">
      <c r="A104" s="144" t="str">
        <f t="shared" si="297"/>
        <v/>
      </c>
      <c r="B104" s="79"/>
      <c r="C104" s="79"/>
      <c r="D104" s="80"/>
      <c r="E104" s="86"/>
      <c r="F104" s="88"/>
      <c r="G104" s="88"/>
      <c r="H104" s="89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9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9"/>
      <c r="BI104" s="88"/>
      <c r="BJ104" s="88"/>
      <c r="BK104" s="88"/>
      <c r="BL104" s="88"/>
      <c r="BM104" s="88"/>
      <c r="BN104" s="89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</row>
    <row r="105" spans="1:101" x14ac:dyDescent="0.25">
      <c r="A105" s="144" t="str">
        <f t="shared" si="297"/>
        <v/>
      </c>
      <c r="B105" s="79"/>
      <c r="C105" s="79"/>
      <c r="D105" s="80"/>
      <c r="E105" s="86"/>
      <c r="F105" s="88"/>
      <c r="G105" s="88"/>
      <c r="H105" s="89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9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9"/>
      <c r="BI105" s="88"/>
      <c r="BJ105" s="88"/>
      <c r="BK105" s="88"/>
      <c r="BL105" s="88"/>
      <c r="BM105" s="88"/>
      <c r="BN105" s="89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</row>
    <row r="106" spans="1:101" x14ac:dyDescent="0.25">
      <c r="A106" s="144" t="str">
        <f t="shared" si="297"/>
        <v/>
      </c>
      <c r="B106" s="79"/>
      <c r="C106" s="79"/>
      <c r="D106" s="80"/>
      <c r="E106" s="86"/>
      <c r="F106" s="88"/>
      <c r="G106" s="88"/>
      <c r="H106" s="89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9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9"/>
      <c r="BI106" s="88"/>
      <c r="BJ106" s="88"/>
      <c r="BK106" s="88"/>
      <c r="BL106" s="88"/>
      <c r="BM106" s="88"/>
      <c r="BN106" s="89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</row>
    <row r="107" spans="1:101" x14ac:dyDescent="0.25">
      <c r="A107" s="144" t="str">
        <f t="shared" si="297"/>
        <v/>
      </c>
      <c r="B107" s="79"/>
      <c r="C107" s="79"/>
      <c r="D107" s="80"/>
      <c r="E107" s="86"/>
      <c r="F107" s="88"/>
      <c r="G107" s="88"/>
      <c r="H107" s="89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9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9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9"/>
      <c r="BI107" s="88"/>
      <c r="BJ107" s="88"/>
      <c r="BK107" s="88"/>
      <c r="BL107" s="88"/>
      <c r="BM107" s="88"/>
      <c r="BN107" s="89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</row>
    <row r="108" spans="1:101" x14ac:dyDescent="0.25">
      <c r="A108" s="144" t="str">
        <f t="shared" si="297"/>
        <v/>
      </c>
      <c r="B108" s="79"/>
      <c r="C108" s="79"/>
      <c r="D108" s="80"/>
      <c r="E108" s="86"/>
      <c r="F108" s="88"/>
      <c r="G108" s="88"/>
      <c r="H108" s="89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9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9"/>
      <c r="BI108" s="88"/>
      <c r="BJ108" s="88"/>
      <c r="BK108" s="88"/>
      <c r="BL108" s="88"/>
      <c r="BM108" s="88"/>
      <c r="BN108" s="89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</row>
  </sheetData>
  <mergeCells count="13">
    <mergeCell ref="CL5:CW5"/>
    <mergeCell ref="R5:AC5"/>
    <mergeCell ref="AD5:AO5"/>
    <mergeCell ref="F5:Q5"/>
    <mergeCell ref="B5:B8"/>
    <mergeCell ref="C5:C8"/>
    <mergeCell ref="D5:D8"/>
    <mergeCell ref="E5:E8"/>
    <mergeCell ref="A5:A8"/>
    <mergeCell ref="AP5:BA5"/>
    <mergeCell ref="BB5:BM5"/>
    <mergeCell ref="BN5:BY5"/>
    <mergeCell ref="BZ5:CK5"/>
  </mergeCells>
  <dataValidations count="1">
    <dataValidation type="list" allowBlank="1" showInputMessage="1" showErrorMessage="1" sqref="E9:E108" xr:uid="{5EFD0BCE-1E0E-4C56-A129-16B3FF585A3C}">
      <formula1>"Mois, Année"</formula1>
    </dataValidation>
  </dataValidations>
  <hyperlinks>
    <hyperlink ref="B3" r:id="rId1" xr:uid="{BBC93703-4E64-41BC-85E6-0D89ED92C88E}"/>
  </hyperlinks>
  <pageMargins left="0.2" right="0.17013888888888901" top="0.179861111111111" bottom="0.25972222222222202" header="0.17013888888888901" footer="0.51180555555555496"/>
  <pageSetup paperSize="9" firstPageNumber="0" orientation="portrait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2088F-E1E1-41B5-AE09-2C36D1698754}">
  <sheetPr>
    <tabColor rgb="FF00B050"/>
  </sheetPr>
  <dimension ref="A1:CW126"/>
  <sheetViews>
    <sheetView tabSelected="1" zoomScale="124" zoomScaleNormal="124" workbookViewId="0">
      <pane xSplit="5" ySplit="8" topLeftCell="BZ9" activePane="bottomRight" state="frozen"/>
      <selection activeCell="R18" sqref="R18"/>
      <selection pane="topRight" activeCell="R18" sqref="R18"/>
      <selection pane="bottomLeft" activeCell="R18" sqref="R18"/>
      <selection pane="bottomRight" activeCell="CB36" sqref="CB36"/>
    </sheetView>
  </sheetViews>
  <sheetFormatPr baseColWidth="10" defaultColWidth="9.1796875" defaultRowHeight="12.5" outlineLevelRow="1" outlineLevelCol="1" x14ac:dyDescent="0.25"/>
  <cols>
    <col min="1" max="1" width="0" style="4" hidden="1" customWidth="1" outlineLevel="1"/>
    <col min="2" max="2" width="20.7265625" style="78" customWidth="1" collapsed="1"/>
    <col min="3" max="3" width="9.7265625" style="78" customWidth="1"/>
    <col min="4" max="4" width="19.54296875" style="78" customWidth="1"/>
    <col min="5" max="5" width="8.54296875" style="87" customWidth="1"/>
    <col min="6" max="32" width="5.6328125" style="90" customWidth="1"/>
    <col min="33" max="40" width="5.6328125" style="91" customWidth="1"/>
    <col min="41" max="41" width="5.6328125" style="92" customWidth="1"/>
    <col min="42" max="44" width="5.6328125" style="90" customWidth="1"/>
    <col min="45" max="52" width="5.6328125" style="91" customWidth="1"/>
    <col min="53" max="53" width="5.6328125" style="92" customWidth="1"/>
    <col min="54" max="56" width="5.6328125" style="90" customWidth="1"/>
    <col min="57" max="64" width="5.6328125" style="91" customWidth="1"/>
    <col min="65" max="65" width="5.6328125" style="92" customWidth="1"/>
    <col min="66" max="68" width="5.6328125" style="90" customWidth="1"/>
    <col min="69" max="76" width="5.6328125" style="91" customWidth="1"/>
    <col min="77" max="77" width="5.6328125" style="92" customWidth="1"/>
    <col min="78" max="80" width="5.6328125" style="90" customWidth="1"/>
    <col min="81" max="88" width="5.6328125" style="91" customWidth="1"/>
    <col min="89" max="89" width="5.6328125" style="92" customWidth="1"/>
    <col min="90" max="92" width="5.6328125" style="90" customWidth="1"/>
    <col min="93" max="100" width="5.6328125" style="91" customWidth="1"/>
    <col min="101" max="101" width="5.6328125" style="92" customWidth="1"/>
    <col min="102" max="16384" width="9.1796875" style="4"/>
  </cols>
  <sheetData>
    <row r="1" spans="1:101" s="72" customFormat="1" ht="31" x14ac:dyDescent="0.2">
      <c r="B1" s="74" t="s">
        <v>35</v>
      </c>
      <c r="C1" s="75"/>
      <c r="D1" s="180" t="s">
        <v>244</v>
      </c>
      <c r="E1" s="8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1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1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1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1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1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1"/>
    </row>
    <row r="2" spans="1:101" s="2" customFormat="1" ht="10.5" x14ac:dyDescent="0.25">
      <c r="B2" s="76"/>
      <c r="C2" s="76"/>
      <c r="E2" s="191" t="s">
        <v>253</v>
      </c>
      <c r="F2" s="68" t="s">
        <v>251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 ht="14.5" x14ac:dyDescent="0.35">
      <c r="B3" s="179" t="s">
        <v>112</v>
      </c>
      <c r="C3" s="76"/>
      <c r="D3" s="189" t="s">
        <v>252</v>
      </c>
      <c r="E3" s="190">
        <v>37</v>
      </c>
      <c r="F3" s="68">
        <f>151*E3/35</f>
        <v>159.62857142857143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9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9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9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9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9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9"/>
    </row>
    <row r="4" spans="1:101" x14ac:dyDescent="0.25">
      <c r="B4" s="76"/>
      <c r="C4" s="76"/>
      <c r="D4" s="77"/>
      <c r="E4" s="85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9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9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9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9"/>
    </row>
    <row r="5" spans="1:101" s="93" customFormat="1" ht="14.5" customHeight="1" x14ac:dyDescent="0.35">
      <c r="A5" s="176" t="str">
        <f>D5</f>
        <v>Echelon</v>
      </c>
      <c r="B5" s="176" t="s">
        <v>37</v>
      </c>
      <c r="C5" s="176" t="s">
        <v>36</v>
      </c>
      <c r="D5" s="176" t="s">
        <v>80</v>
      </c>
      <c r="E5" s="176" t="s">
        <v>45</v>
      </c>
      <c r="F5" s="177">
        <v>2018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>
        <v>2019</v>
      </c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>
        <v>2020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>
        <v>2021</v>
      </c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>
        <v>2022</v>
      </c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>
        <v>2023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>
        <v>2024</v>
      </c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>
        <v>2025</v>
      </c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</row>
    <row r="6" spans="1:101" s="2" customFormat="1" ht="20" hidden="1" customHeight="1" outlineLevel="1" x14ac:dyDescent="0.2">
      <c r="A6" s="176"/>
      <c r="B6" s="176"/>
      <c r="C6" s="176"/>
      <c r="D6" s="176"/>
      <c r="E6" s="176"/>
      <c r="F6" s="81" t="s">
        <v>38</v>
      </c>
      <c r="G6" s="81" t="s">
        <v>39</v>
      </c>
      <c r="H6" s="81" t="s">
        <v>2</v>
      </c>
      <c r="I6" s="81" t="s">
        <v>3</v>
      </c>
      <c r="J6" s="81" t="s">
        <v>4</v>
      </c>
      <c r="K6" s="81" t="s">
        <v>5</v>
      </c>
      <c r="L6" s="81" t="s">
        <v>40</v>
      </c>
      <c r="M6" s="81" t="s">
        <v>7</v>
      </c>
      <c r="N6" s="81" t="s">
        <v>41</v>
      </c>
      <c r="O6" s="81" t="s">
        <v>42</v>
      </c>
      <c r="P6" s="81" t="s">
        <v>43</v>
      </c>
      <c r="Q6" s="81" t="s">
        <v>44</v>
      </c>
      <c r="R6" s="81" t="s">
        <v>38</v>
      </c>
      <c r="S6" s="81" t="s">
        <v>39</v>
      </c>
      <c r="T6" s="81" t="s">
        <v>2</v>
      </c>
      <c r="U6" s="81" t="s">
        <v>3</v>
      </c>
      <c r="V6" s="81" t="s">
        <v>4</v>
      </c>
      <c r="W6" s="81" t="s">
        <v>5</v>
      </c>
      <c r="X6" s="81" t="s">
        <v>40</v>
      </c>
      <c r="Y6" s="81" t="s">
        <v>7</v>
      </c>
      <c r="Z6" s="81" t="s">
        <v>41</v>
      </c>
      <c r="AA6" s="81" t="s">
        <v>42</v>
      </c>
      <c r="AB6" s="81" t="s">
        <v>43</v>
      </c>
      <c r="AC6" s="81" t="s">
        <v>44</v>
      </c>
      <c r="AD6" s="81" t="str">
        <f>R6</f>
        <v>Janv.</v>
      </c>
      <c r="AE6" s="81" t="str">
        <f t="shared" ref="AE6:AO6" si="0">S6</f>
        <v>Fév.</v>
      </c>
      <c r="AF6" s="81" t="str">
        <f t="shared" si="0"/>
        <v>Mars</v>
      </c>
      <c r="AG6" s="81" t="str">
        <f t="shared" si="0"/>
        <v>Avril</v>
      </c>
      <c r="AH6" s="81" t="str">
        <f t="shared" si="0"/>
        <v>Mai</v>
      </c>
      <c r="AI6" s="81" t="str">
        <f t="shared" si="0"/>
        <v>Juin</v>
      </c>
      <c r="AJ6" s="81" t="str">
        <f t="shared" si="0"/>
        <v>Juil.</v>
      </c>
      <c r="AK6" s="81" t="str">
        <f t="shared" si="0"/>
        <v>Août</v>
      </c>
      <c r="AL6" s="81" t="str">
        <f t="shared" si="0"/>
        <v>Sept.</v>
      </c>
      <c r="AM6" s="81" t="str">
        <f t="shared" si="0"/>
        <v>Oct.</v>
      </c>
      <c r="AN6" s="81" t="str">
        <f t="shared" si="0"/>
        <v>Nov.</v>
      </c>
      <c r="AO6" s="81" t="str">
        <f t="shared" si="0"/>
        <v>Déc.</v>
      </c>
      <c r="AP6" s="81" t="str">
        <f>AD6</f>
        <v>Janv.</v>
      </c>
      <c r="AQ6" s="81" t="str">
        <f t="shared" ref="AQ6:BA6" si="1">AE6</f>
        <v>Fév.</v>
      </c>
      <c r="AR6" s="81" t="str">
        <f t="shared" si="1"/>
        <v>Mars</v>
      </c>
      <c r="AS6" s="81" t="str">
        <f t="shared" si="1"/>
        <v>Avril</v>
      </c>
      <c r="AT6" s="81" t="str">
        <f t="shared" si="1"/>
        <v>Mai</v>
      </c>
      <c r="AU6" s="81" t="str">
        <f t="shared" si="1"/>
        <v>Juin</v>
      </c>
      <c r="AV6" s="81" t="str">
        <f t="shared" si="1"/>
        <v>Juil.</v>
      </c>
      <c r="AW6" s="81" t="str">
        <f t="shared" si="1"/>
        <v>Août</v>
      </c>
      <c r="AX6" s="81" t="str">
        <f t="shared" si="1"/>
        <v>Sept.</v>
      </c>
      <c r="AY6" s="81" t="str">
        <f t="shared" si="1"/>
        <v>Oct.</v>
      </c>
      <c r="AZ6" s="81" t="str">
        <f t="shared" si="1"/>
        <v>Nov.</v>
      </c>
      <c r="BA6" s="81" t="str">
        <f t="shared" si="1"/>
        <v>Déc.</v>
      </c>
      <c r="BB6" s="81" t="str">
        <f>AP6</f>
        <v>Janv.</v>
      </c>
      <c r="BC6" s="81" t="str">
        <f t="shared" ref="BC6:BM6" si="2">AQ6</f>
        <v>Fév.</v>
      </c>
      <c r="BD6" s="81" t="str">
        <f t="shared" si="2"/>
        <v>Mars</v>
      </c>
      <c r="BE6" s="81" t="str">
        <f t="shared" si="2"/>
        <v>Avril</v>
      </c>
      <c r="BF6" s="81" t="str">
        <f t="shared" si="2"/>
        <v>Mai</v>
      </c>
      <c r="BG6" s="81" t="str">
        <f t="shared" si="2"/>
        <v>Juin</v>
      </c>
      <c r="BH6" s="81" t="str">
        <f t="shared" si="2"/>
        <v>Juil.</v>
      </c>
      <c r="BI6" s="81" t="str">
        <f t="shared" si="2"/>
        <v>Août</v>
      </c>
      <c r="BJ6" s="81" t="str">
        <f t="shared" si="2"/>
        <v>Sept.</v>
      </c>
      <c r="BK6" s="81" t="str">
        <f t="shared" si="2"/>
        <v>Oct.</v>
      </c>
      <c r="BL6" s="81" t="str">
        <f t="shared" si="2"/>
        <v>Nov.</v>
      </c>
      <c r="BM6" s="81" t="str">
        <f t="shared" si="2"/>
        <v>Déc.</v>
      </c>
      <c r="BN6" s="81" t="str">
        <f>BB6</f>
        <v>Janv.</v>
      </c>
      <c r="BO6" s="81" t="str">
        <f t="shared" ref="BO6:BY6" si="3">BC6</f>
        <v>Fév.</v>
      </c>
      <c r="BP6" s="81" t="str">
        <f t="shared" si="3"/>
        <v>Mars</v>
      </c>
      <c r="BQ6" s="81" t="str">
        <f t="shared" si="3"/>
        <v>Avril</v>
      </c>
      <c r="BR6" s="81" t="str">
        <f t="shared" si="3"/>
        <v>Mai</v>
      </c>
      <c r="BS6" s="81" t="str">
        <f t="shared" si="3"/>
        <v>Juin</v>
      </c>
      <c r="BT6" s="81" t="str">
        <f t="shared" si="3"/>
        <v>Juil.</v>
      </c>
      <c r="BU6" s="81" t="str">
        <f t="shared" si="3"/>
        <v>Août</v>
      </c>
      <c r="BV6" s="81" t="str">
        <f t="shared" si="3"/>
        <v>Sept.</v>
      </c>
      <c r="BW6" s="81" t="str">
        <f t="shared" si="3"/>
        <v>Oct.</v>
      </c>
      <c r="BX6" s="81" t="str">
        <f t="shared" si="3"/>
        <v>Nov.</v>
      </c>
      <c r="BY6" s="81" t="str">
        <f t="shared" si="3"/>
        <v>Déc.</v>
      </c>
      <c r="BZ6" s="81" t="str">
        <f>BN6</f>
        <v>Janv.</v>
      </c>
      <c r="CA6" s="81" t="str">
        <f t="shared" ref="CA6:CK6" si="4">BO6</f>
        <v>Fév.</v>
      </c>
      <c r="CB6" s="81" t="str">
        <f t="shared" si="4"/>
        <v>Mars</v>
      </c>
      <c r="CC6" s="81" t="str">
        <f t="shared" si="4"/>
        <v>Avril</v>
      </c>
      <c r="CD6" s="81" t="str">
        <f t="shared" si="4"/>
        <v>Mai</v>
      </c>
      <c r="CE6" s="81" t="str">
        <f t="shared" si="4"/>
        <v>Juin</v>
      </c>
      <c r="CF6" s="81" t="str">
        <f t="shared" si="4"/>
        <v>Juil.</v>
      </c>
      <c r="CG6" s="81" t="str">
        <f t="shared" si="4"/>
        <v>Août</v>
      </c>
      <c r="CH6" s="81" t="str">
        <f t="shared" si="4"/>
        <v>Sept.</v>
      </c>
      <c r="CI6" s="81" t="str">
        <f t="shared" si="4"/>
        <v>Oct.</v>
      </c>
      <c r="CJ6" s="81" t="str">
        <f t="shared" si="4"/>
        <v>Nov.</v>
      </c>
      <c r="CK6" s="81" t="str">
        <f t="shared" si="4"/>
        <v>Déc.</v>
      </c>
      <c r="CL6" s="81" t="str">
        <f>BZ6</f>
        <v>Janv.</v>
      </c>
      <c r="CM6" s="81" t="str">
        <f t="shared" ref="CM6:CW6" si="5">CA6</f>
        <v>Fév.</v>
      </c>
      <c r="CN6" s="81" t="str">
        <f t="shared" si="5"/>
        <v>Mars</v>
      </c>
      <c r="CO6" s="81" t="str">
        <f t="shared" si="5"/>
        <v>Avril</v>
      </c>
      <c r="CP6" s="81" t="str">
        <f t="shared" si="5"/>
        <v>Mai</v>
      </c>
      <c r="CQ6" s="81" t="str">
        <f t="shared" si="5"/>
        <v>Juin</v>
      </c>
      <c r="CR6" s="81" t="str">
        <f t="shared" si="5"/>
        <v>Juil.</v>
      </c>
      <c r="CS6" s="81" t="str">
        <f t="shared" si="5"/>
        <v>Août</v>
      </c>
      <c r="CT6" s="81" t="str">
        <f t="shared" si="5"/>
        <v>Sept.</v>
      </c>
      <c r="CU6" s="81" t="str">
        <f t="shared" si="5"/>
        <v>Oct.</v>
      </c>
      <c r="CV6" s="81" t="str">
        <f t="shared" si="5"/>
        <v>Nov.</v>
      </c>
      <c r="CW6" s="81" t="str">
        <f t="shared" si="5"/>
        <v>Déc.</v>
      </c>
    </row>
    <row r="7" spans="1:101" s="3" customFormat="1" ht="20" hidden="1" customHeight="1" outlineLevel="1" x14ac:dyDescent="0.2">
      <c r="A7" s="176"/>
      <c r="B7" s="176"/>
      <c r="C7" s="176"/>
      <c r="D7" s="176"/>
      <c r="E7" s="176"/>
      <c r="F7" s="82">
        <f>F5</f>
        <v>2018</v>
      </c>
      <c r="G7" s="82">
        <f>F7</f>
        <v>2018</v>
      </c>
      <c r="H7" s="82">
        <f t="shared" ref="H7:Q7" si="6">G7</f>
        <v>2018</v>
      </c>
      <c r="I7" s="82">
        <f t="shared" si="6"/>
        <v>2018</v>
      </c>
      <c r="J7" s="82">
        <f t="shared" si="6"/>
        <v>2018</v>
      </c>
      <c r="K7" s="82">
        <f t="shared" si="6"/>
        <v>2018</v>
      </c>
      <c r="L7" s="82">
        <f t="shared" si="6"/>
        <v>2018</v>
      </c>
      <c r="M7" s="82">
        <f t="shared" si="6"/>
        <v>2018</v>
      </c>
      <c r="N7" s="82">
        <f t="shared" si="6"/>
        <v>2018</v>
      </c>
      <c r="O7" s="82">
        <f t="shared" si="6"/>
        <v>2018</v>
      </c>
      <c r="P7" s="82">
        <f t="shared" si="6"/>
        <v>2018</v>
      </c>
      <c r="Q7" s="82">
        <f t="shared" si="6"/>
        <v>2018</v>
      </c>
      <c r="R7" s="82">
        <f>R5</f>
        <v>2019</v>
      </c>
      <c r="S7" s="82">
        <f>R7</f>
        <v>2019</v>
      </c>
      <c r="T7" s="82">
        <f t="shared" ref="T7:AC7" si="7">S7</f>
        <v>2019</v>
      </c>
      <c r="U7" s="82">
        <f t="shared" si="7"/>
        <v>2019</v>
      </c>
      <c r="V7" s="82">
        <f t="shared" si="7"/>
        <v>2019</v>
      </c>
      <c r="W7" s="82">
        <f t="shared" si="7"/>
        <v>2019</v>
      </c>
      <c r="X7" s="82">
        <f t="shared" si="7"/>
        <v>2019</v>
      </c>
      <c r="Y7" s="82">
        <f t="shared" si="7"/>
        <v>2019</v>
      </c>
      <c r="Z7" s="82">
        <f t="shared" si="7"/>
        <v>2019</v>
      </c>
      <c r="AA7" s="82">
        <f t="shared" si="7"/>
        <v>2019</v>
      </c>
      <c r="AB7" s="82">
        <f t="shared" si="7"/>
        <v>2019</v>
      </c>
      <c r="AC7" s="82">
        <f t="shared" si="7"/>
        <v>2019</v>
      </c>
      <c r="AD7" s="82">
        <f>AD5</f>
        <v>2020</v>
      </c>
      <c r="AE7" s="82">
        <f>AD7</f>
        <v>2020</v>
      </c>
      <c r="AF7" s="82">
        <f t="shared" ref="AF7:AO7" si="8">AE7</f>
        <v>2020</v>
      </c>
      <c r="AG7" s="82">
        <f t="shared" si="8"/>
        <v>2020</v>
      </c>
      <c r="AH7" s="82">
        <f t="shared" si="8"/>
        <v>2020</v>
      </c>
      <c r="AI7" s="82">
        <f t="shared" si="8"/>
        <v>2020</v>
      </c>
      <c r="AJ7" s="82">
        <f t="shared" si="8"/>
        <v>2020</v>
      </c>
      <c r="AK7" s="82">
        <f t="shared" si="8"/>
        <v>2020</v>
      </c>
      <c r="AL7" s="82">
        <f t="shared" si="8"/>
        <v>2020</v>
      </c>
      <c r="AM7" s="82">
        <f t="shared" si="8"/>
        <v>2020</v>
      </c>
      <c r="AN7" s="82">
        <f t="shared" si="8"/>
        <v>2020</v>
      </c>
      <c r="AO7" s="82">
        <f t="shared" si="8"/>
        <v>2020</v>
      </c>
      <c r="AP7" s="82">
        <f>AP5</f>
        <v>2021</v>
      </c>
      <c r="AQ7" s="82">
        <f>AP7</f>
        <v>2021</v>
      </c>
      <c r="AR7" s="82">
        <f t="shared" ref="AR7:BA7" si="9">AQ7</f>
        <v>2021</v>
      </c>
      <c r="AS7" s="82">
        <f t="shared" si="9"/>
        <v>2021</v>
      </c>
      <c r="AT7" s="82">
        <f t="shared" si="9"/>
        <v>2021</v>
      </c>
      <c r="AU7" s="82">
        <f t="shared" si="9"/>
        <v>2021</v>
      </c>
      <c r="AV7" s="82">
        <f t="shared" si="9"/>
        <v>2021</v>
      </c>
      <c r="AW7" s="82">
        <f t="shared" si="9"/>
        <v>2021</v>
      </c>
      <c r="AX7" s="82">
        <f t="shared" si="9"/>
        <v>2021</v>
      </c>
      <c r="AY7" s="82">
        <f t="shared" si="9"/>
        <v>2021</v>
      </c>
      <c r="AZ7" s="82">
        <f t="shared" si="9"/>
        <v>2021</v>
      </c>
      <c r="BA7" s="82">
        <f t="shared" si="9"/>
        <v>2021</v>
      </c>
      <c r="BB7" s="82">
        <f>BB5</f>
        <v>2022</v>
      </c>
      <c r="BC7" s="82">
        <f>BB7</f>
        <v>2022</v>
      </c>
      <c r="BD7" s="82">
        <f t="shared" ref="BD7:BM7" si="10">BC7</f>
        <v>2022</v>
      </c>
      <c r="BE7" s="82">
        <f t="shared" si="10"/>
        <v>2022</v>
      </c>
      <c r="BF7" s="82">
        <f t="shared" si="10"/>
        <v>2022</v>
      </c>
      <c r="BG7" s="82">
        <f t="shared" si="10"/>
        <v>2022</v>
      </c>
      <c r="BH7" s="82">
        <f t="shared" si="10"/>
        <v>2022</v>
      </c>
      <c r="BI7" s="82">
        <f t="shared" si="10"/>
        <v>2022</v>
      </c>
      <c r="BJ7" s="82">
        <f t="shared" si="10"/>
        <v>2022</v>
      </c>
      <c r="BK7" s="82">
        <f t="shared" si="10"/>
        <v>2022</v>
      </c>
      <c r="BL7" s="82">
        <f t="shared" si="10"/>
        <v>2022</v>
      </c>
      <c r="BM7" s="82">
        <f t="shared" si="10"/>
        <v>2022</v>
      </c>
      <c r="BN7" s="82">
        <f>BN5</f>
        <v>2023</v>
      </c>
      <c r="BO7" s="82">
        <f>BN7</f>
        <v>2023</v>
      </c>
      <c r="BP7" s="82">
        <f t="shared" ref="BP7:BY7" si="11">BO7</f>
        <v>2023</v>
      </c>
      <c r="BQ7" s="82">
        <f t="shared" si="11"/>
        <v>2023</v>
      </c>
      <c r="BR7" s="82">
        <f t="shared" si="11"/>
        <v>2023</v>
      </c>
      <c r="BS7" s="82">
        <f t="shared" si="11"/>
        <v>2023</v>
      </c>
      <c r="BT7" s="82">
        <f t="shared" si="11"/>
        <v>2023</v>
      </c>
      <c r="BU7" s="82">
        <f t="shared" si="11"/>
        <v>2023</v>
      </c>
      <c r="BV7" s="82">
        <f t="shared" si="11"/>
        <v>2023</v>
      </c>
      <c r="BW7" s="82">
        <f t="shared" si="11"/>
        <v>2023</v>
      </c>
      <c r="BX7" s="82">
        <f t="shared" si="11"/>
        <v>2023</v>
      </c>
      <c r="BY7" s="82">
        <f t="shared" si="11"/>
        <v>2023</v>
      </c>
      <c r="BZ7" s="82">
        <f>BZ5</f>
        <v>2024</v>
      </c>
      <c r="CA7" s="82">
        <f>BZ7</f>
        <v>2024</v>
      </c>
      <c r="CB7" s="82">
        <f t="shared" ref="CB7:CK7" si="12">CA7</f>
        <v>2024</v>
      </c>
      <c r="CC7" s="82">
        <f t="shared" si="12"/>
        <v>2024</v>
      </c>
      <c r="CD7" s="82">
        <f t="shared" si="12"/>
        <v>2024</v>
      </c>
      <c r="CE7" s="82">
        <f t="shared" si="12"/>
        <v>2024</v>
      </c>
      <c r="CF7" s="82">
        <f t="shared" si="12"/>
        <v>2024</v>
      </c>
      <c r="CG7" s="82">
        <f t="shared" si="12"/>
        <v>2024</v>
      </c>
      <c r="CH7" s="82">
        <f t="shared" si="12"/>
        <v>2024</v>
      </c>
      <c r="CI7" s="82">
        <f t="shared" si="12"/>
        <v>2024</v>
      </c>
      <c r="CJ7" s="82">
        <f t="shared" si="12"/>
        <v>2024</v>
      </c>
      <c r="CK7" s="82">
        <f t="shared" si="12"/>
        <v>2024</v>
      </c>
      <c r="CL7" s="82">
        <f>CL5</f>
        <v>2025</v>
      </c>
      <c r="CM7" s="82">
        <f>CL7</f>
        <v>2025</v>
      </c>
      <c r="CN7" s="82">
        <f t="shared" ref="CN7:CW7" si="13">CM7</f>
        <v>2025</v>
      </c>
      <c r="CO7" s="82">
        <f t="shared" si="13"/>
        <v>2025</v>
      </c>
      <c r="CP7" s="82">
        <f t="shared" si="13"/>
        <v>2025</v>
      </c>
      <c r="CQ7" s="82">
        <f t="shared" si="13"/>
        <v>2025</v>
      </c>
      <c r="CR7" s="82">
        <f t="shared" si="13"/>
        <v>2025</v>
      </c>
      <c r="CS7" s="82">
        <f t="shared" si="13"/>
        <v>2025</v>
      </c>
      <c r="CT7" s="82">
        <f t="shared" si="13"/>
        <v>2025</v>
      </c>
      <c r="CU7" s="82">
        <f t="shared" si="13"/>
        <v>2025</v>
      </c>
      <c r="CV7" s="82">
        <f t="shared" si="13"/>
        <v>2025</v>
      </c>
      <c r="CW7" s="82">
        <f t="shared" si="13"/>
        <v>2025</v>
      </c>
    </row>
    <row r="8" spans="1:101" s="3" customFormat="1" ht="34" customHeight="1" collapsed="1" x14ac:dyDescent="0.2">
      <c r="A8" s="176"/>
      <c r="B8" s="176"/>
      <c r="C8" s="176"/>
      <c r="D8" s="176"/>
      <c r="E8" s="176"/>
      <c r="F8" s="83" t="str">
        <f t="shared" ref="F8:Q8" si="14">F6&amp;" "&amp;F7</f>
        <v>Janv. 2018</v>
      </c>
      <c r="G8" s="83" t="str">
        <f t="shared" si="14"/>
        <v>Fév. 2018</v>
      </c>
      <c r="H8" s="83" t="str">
        <f t="shared" si="14"/>
        <v>Mars 2018</v>
      </c>
      <c r="I8" s="83" t="str">
        <f t="shared" si="14"/>
        <v>Avril 2018</v>
      </c>
      <c r="J8" s="83" t="str">
        <f t="shared" si="14"/>
        <v>Mai 2018</v>
      </c>
      <c r="K8" s="83" t="str">
        <f t="shared" si="14"/>
        <v>Juin 2018</v>
      </c>
      <c r="L8" s="83" t="str">
        <f t="shared" si="14"/>
        <v>Juil. 2018</v>
      </c>
      <c r="M8" s="83" t="str">
        <f t="shared" si="14"/>
        <v>Août 2018</v>
      </c>
      <c r="N8" s="83" t="str">
        <f t="shared" si="14"/>
        <v>Sept. 2018</v>
      </c>
      <c r="O8" s="83" t="str">
        <f t="shared" si="14"/>
        <v>Oct. 2018</v>
      </c>
      <c r="P8" s="83" t="str">
        <f t="shared" si="14"/>
        <v>Nov. 2018</v>
      </c>
      <c r="Q8" s="83" t="str">
        <f t="shared" si="14"/>
        <v>Déc. 2018</v>
      </c>
      <c r="R8" s="83" t="str">
        <f t="shared" ref="R8:CC8" si="15">R6&amp;" "&amp;R7</f>
        <v>Janv. 2019</v>
      </c>
      <c r="S8" s="83" t="str">
        <f t="shared" si="15"/>
        <v>Fév. 2019</v>
      </c>
      <c r="T8" s="83" t="str">
        <f t="shared" si="15"/>
        <v>Mars 2019</v>
      </c>
      <c r="U8" s="83" t="str">
        <f t="shared" si="15"/>
        <v>Avril 2019</v>
      </c>
      <c r="V8" s="83" t="str">
        <f t="shared" si="15"/>
        <v>Mai 2019</v>
      </c>
      <c r="W8" s="83" t="str">
        <f t="shared" si="15"/>
        <v>Juin 2019</v>
      </c>
      <c r="X8" s="83" t="str">
        <f t="shared" si="15"/>
        <v>Juil. 2019</v>
      </c>
      <c r="Y8" s="83" t="str">
        <f t="shared" si="15"/>
        <v>Août 2019</v>
      </c>
      <c r="Z8" s="83" t="str">
        <f t="shared" si="15"/>
        <v>Sept. 2019</v>
      </c>
      <c r="AA8" s="83" t="str">
        <f t="shared" si="15"/>
        <v>Oct. 2019</v>
      </c>
      <c r="AB8" s="83" t="str">
        <f t="shared" si="15"/>
        <v>Nov. 2019</v>
      </c>
      <c r="AC8" s="83" t="str">
        <f t="shared" si="15"/>
        <v>Déc. 2019</v>
      </c>
      <c r="AD8" s="83" t="str">
        <f t="shared" si="15"/>
        <v>Janv. 2020</v>
      </c>
      <c r="AE8" s="83" t="str">
        <f t="shared" si="15"/>
        <v>Fév. 2020</v>
      </c>
      <c r="AF8" s="83" t="str">
        <f t="shared" si="15"/>
        <v>Mars 2020</v>
      </c>
      <c r="AG8" s="83" t="str">
        <f t="shared" si="15"/>
        <v>Avril 2020</v>
      </c>
      <c r="AH8" s="83" t="str">
        <f t="shared" si="15"/>
        <v>Mai 2020</v>
      </c>
      <c r="AI8" s="83" t="str">
        <f t="shared" si="15"/>
        <v>Juin 2020</v>
      </c>
      <c r="AJ8" s="83" t="str">
        <f t="shared" si="15"/>
        <v>Juil. 2020</v>
      </c>
      <c r="AK8" s="83" t="str">
        <f t="shared" si="15"/>
        <v>Août 2020</v>
      </c>
      <c r="AL8" s="83" t="str">
        <f t="shared" si="15"/>
        <v>Sept. 2020</v>
      </c>
      <c r="AM8" s="83" t="str">
        <f t="shared" si="15"/>
        <v>Oct. 2020</v>
      </c>
      <c r="AN8" s="83" t="str">
        <f t="shared" si="15"/>
        <v>Nov. 2020</v>
      </c>
      <c r="AO8" s="83" t="str">
        <f t="shared" si="15"/>
        <v>Déc. 2020</v>
      </c>
      <c r="AP8" s="83" t="str">
        <f t="shared" si="15"/>
        <v>Janv. 2021</v>
      </c>
      <c r="AQ8" s="83" t="str">
        <f t="shared" si="15"/>
        <v>Fév. 2021</v>
      </c>
      <c r="AR8" s="83" t="str">
        <f t="shared" si="15"/>
        <v>Mars 2021</v>
      </c>
      <c r="AS8" s="83" t="str">
        <f t="shared" si="15"/>
        <v>Avril 2021</v>
      </c>
      <c r="AT8" s="83" t="str">
        <f t="shared" si="15"/>
        <v>Mai 2021</v>
      </c>
      <c r="AU8" s="83" t="str">
        <f t="shared" si="15"/>
        <v>Juin 2021</v>
      </c>
      <c r="AV8" s="83" t="str">
        <f t="shared" si="15"/>
        <v>Juil. 2021</v>
      </c>
      <c r="AW8" s="83" t="str">
        <f t="shared" si="15"/>
        <v>Août 2021</v>
      </c>
      <c r="AX8" s="83" t="str">
        <f t="shared" si="15"/>
        <v>Sept. 2021</v>
      </c>
      <c r="AY8" s="83" t="str">
        <f t="shared" si="15"/>
        <v>Oct. 2021</v>
      </c>
      <c r="AZ8" s="83" t="str">
        <f t="shared" si="15"/>
        <v>Nov. 2021</v>
      </c>
      <c r="BA8" s="83" t="str">
        <f t="shared" si="15"/>
        <v>Déc. 2021</v>
      </c>
      <c r="BB8" s="83" t="str">
        <f t="shared" si="15"/>
        <v>Janv. 2022</v>
      </c>
      <c r="BC8" s="83" t="str">
        <f t="shared" si="15"/>
        <v>Fév. 2022</v>
      </c>
      <c r="BD8" s="83" t="str">
        <f t="shared" si="15"/>
        <v>Mars 2022</v>
      </c>
      <c r="BE8" s="83" t="str">
        <f t="shared" si="15"/>
        <v>Avril 2022</v>
      </c>
      <c r="BF8" s="83" t="str">
        <f t="shared" si="15"/>
        <v>Mai 2022</v>
      </c>
      <c r="BG8" s="83" t="str">
        <f t="shared" si="15"/>
        <v>Juin 2022</v>
      </c>
      <c r="BH8" s="83" t="str">
        <f t="shared" si="15"/>
        <v>Juil. 2022</v>
      </c>
      <c r="BI8" s="83" t="str">
        <f t="shared" si="15"/>
        <v>Août 2022</v>
      </c>
      <c r="BJ8" s="83" t="str">
        <f t="shared" si="15"/>
        <v>Sept. 2022</v>
      </c>
      <c r="BK8" s="83" t="str">
        <f t="shared" si="15"/>
        <v>Oct. 2022</v>
      </c>
      <c r="BL8" s="83" t="str">
        <f t="shared" si="15"/>
        <v>Nov. 2022</v>
      </c>
      <c r="BM8" s="83" t="str">
        <f t="shared" si="15"/>
        <v>Déc. 2022</v>
      </c>
      <c r="BN8" s="83" t="str">
        <f t="shared" si="15"/>
        <v>Janv. 2023</v>
      </c>
      <c r="BO8" s="83" t="str">
        <f t="shared" si="15"/>
        <v>Fév. 2023</v>
      </c>
      <c r="BP8" s="83" t="str">
        <f t="shared" si="15"/>
        <v>Mars 2023</v>
      </c>
      <c r="BQ8" s="83" t="str">
        <f t="shared" si="15"/>
        <v>Avril 2023</v>
      </c>
      <c r="BR8" s="83" t="str">
        <f t="shared" si="15"/>
        <v>Mai 2023</v>
      </c>
      <c r="BS8" s="83" t="str">
        <f t="shared" si="15"/>
        <v>Juin 2023</v>
      </c>
      <c r="BT8" s="83" t="str">
        <f t="shared" si="15"/>
        <v>Juil. 2023</v>
      </c>
      <c r="BU8" s="83" t="str">
        <f t="shared" si="15"/>
        <v>Août 2023</v>
      </c>
      <c r="BV8" s="83" t="str">
        <f t="shared" si="15"/>
        <v>Sept. 2023</v>
      </c>
      <c r="BW8" s="83" t="str">
        <f t="shared" si="15"/>
        <v>Oct. 2023</v>
      </c>
      <c r="BX8" s="83" t="str">
        <f t="shared" si="15"/>
        <v>Nov. 2023</v>
      </c>
      <c r="BY8" s="83" t="str">
        <f t="shared" si="15"/>
        <v>Déc. 2023</v>
      </c>
      <c r="BZ8" s="83" t="str">
        <f t="shared" si="15"/>
        <v>Janv. 2024</v>
      </c>
      <c r="CA8" s="83" t="str">
        <f t="shared" si="15"/>
        <v>Fév. 2024</v>
      </c>
      <c r="CB8" s="83" t="str">
        <f t="shared" si="15"/>
        <v>Mars 2024</v>
      </c>
      <c r="CC8" s="83" t="str">
        <f t="shared" si="15"/>
        <v>Avril 2024</v>
      </c>
      <c r="CD8" s="83" t="str">
        <f t="shared" ref="CD8:CW8" si="16">CD6&amp;" "&amp;CD7</f>
        <v>Mai 2024</v>
      </c>
      <c r="CE8" s="83" t="str">
        <f t="shared" si="16"/>
        <v>Juin 2024</v>
      </c>
      <c r="CF8" s="83" t="str">
        <f t="shared" si="16"/>
        <v>Juil. 2024</v>
      </c>
      <c r="CG8" s="83" t="str">
        <f t="shared" si="16"/>
        <v>Août 2024</v>
      </c>
      <c r="CH8" s="83" t="str">
        <f t="shared" si="16"/>
        <v>Sept. 2024</v>
      </c>
      <c r="CI8" s="83" t="str">
        <f t="shared" si="16"/>
        <v>Oct. 2024</v>
      </c>
      <c r="CJ8" s="83" t="str">
        <f t="shared" si="16"/>
        <v>Nov. 2024</v>
      </c>
      <c r="CK8" s="83" t="str">
        <f t="shared" si="16"/>
        <v>Déc. 2024</v>
      </c>
      <c r="CL8" s="83" t="str">
        <f t="shared" si="16"/>
        <v>Janv. 2025</v>
      </c>
      <c r="CM8" s="83" t="str">
        <f t="shared" si="16"/>
        <v>Fév. 2025</v>
      </c>
      <c r="CN8" s="83" t="str">
        <f t="shared" si="16"/>
        <v>Mars 2025</v>
      </c>
      <c r="CO8" s="83" t="str">
        <f t="shared" si="16"/>
        <v>Avril 2025</v>
      </c>
      <c r="CP8" s="83" t="str">
        <f t="shared" si="16"/>
        <v>Mai 2025</v>
      </c>
      <c r="CQ8" s="83" t="str">
        <f t="shared" si="16"/>
        <v>Juin 2025</v>
      </c>
      <c r="CR8" s="83" t="str">
        <f t="shared" si="16"/>
        <v>Juil. 2025</v>
      </c>
      <c r="CS8" s="83" t="str">
        <f t="shared" si="16"/>
        <v>Août 2025</v>
      </c>
      <c r="CT8" s="83" t="str">
        <f t="shared" si="16"/>
        <v>Sept. 2025</v>
      </c>
      <c r="CU8" s="83" t="str">
        <f t="shared" si="16"/>
        <v>Oct. 2025</v>
      </c>
      <c r="CV8" s="83" t="str">
        <f t="shared" si="16"/>
        <v>Nov. 2025</v>
      </c>
      <c r="CW8" s="83" t="str">
        <f t="shared" si="16"/>
        <v>Déc. 2025</v>
      </c>
    </row>
    <row r="9" spans="1:101" s="3" customFormat="1" ht="10.5" x14ac:dyDescent="0.25">
      <c r="A9" s="145" t="str">
        <f>IF(D9="","",D9)</f>
        <v>1-1</v>
      </c>
      <c r="B9" s="79" t="s">
        <v>75</v>
      </c>
      <c r="C9" s="79" t="s">
        <v>245</v>
      </c>
      <c r="D9" s="80" t="s">
        <v>98</v>
      </c>
      <c r="E9" s="86" t="s">
        <v>46</v>
      </c>
      <c r="F9" s="88">
        <f>F112*$F$3</f>
        <v>1593.093142857143</v>
      </c>
      <c r="G9" s="88">
        <f t="shared" ref="G9:BR10" si="17">G112*$F$3</f>
        <v>1593.093142857143</v>
      </c>
      <c r="H9" s="88">
        <f t="shared" si="17"/>
        <v>1593.093142857143</v>
      </c>
      <c r="I9" s="88">
        <f t="shared" si="17"/>
        <v>1593.093142857143</v>
      </c>
      <c r="J9" s="88">
        <f t="shared" si="17"/>
        <v>1593.093142857143</v>
      </c>
      <c r="K9" s="88">
        <f t="shared" si="17"/>
        <v>1593.093142857143</v>
      </c>
      <c r="L9" s="88">
        <f t="shared" si="17"/>
        <v>1593.093142857143</v>
      </c>
      <c r="M9" s="88">
        <f t="shared" si="17"/>
        <v>1593.093142857143</v>
      </c>
      <c r="N9" s="88">
        <f t="shared" si="17"/>
        <v>1593.093142857143</v>
      </c>
      <c r="O9" s="88">
        <f t="shared" si="17"/>
        <v>1593.093142857143</v>
      </c>
      <c r="P9" s="88">
        <f t="shared" si="17"/>
        <v>1593.093142857143</v>
      </c>
      <c r="Q9" s="88">
        <f t="shared" si="17"/>
        <v>1593.093142857143</v>
      </c>
      <c r="R9" s="88">
        <f t="shared" si="17"/>
        <v>1593.093142857143</v>
      </c>
      <c r="S9" s="88">
        <f t="shared" si="17"/>
        <v>1593.093142857143</v>
      </c>
      <c r="T9" s="88">
        <f t="shared" si="17"/>
        <v>1593.093142857143</v>
      </c>
      <c r="U9" s="88">
        <f t="shared" si="17"/>
        <v>1593.093142857143</v>
      </c>
      <c r="V9" s="88">
        <f t="shared" si="17"/>
        <v>1593.093142857143</v>
      </c>
      <c r="W9" s="88">
        <f t="shared" si="17"/>
        <v>1593.093142857143</v>
      </c>
      <c r="X9" s="88">
        <f t="shared" si="17"/>
        <v>1593.093142857143</v>
      </c>
      <c r="Y9" s="88">
        <f t="shared" si="17"/>
        <v>1593.093142857143</v>
      </c>
      <c r="Z9" s="88">
        <f t="shared" si="17"/>
        <v>1593.093142857143</v>
      </c>
      <c r="AA9" s="88">
        <f t="shared" si="17"/>
        <v>1593.093142857143</v>
      </c>
      <c r="AB9" s="88">
        <f t="shared" si="17"/>
        <v>1593.093142857143</v>
      </c>
      <c r="AC9" s="88">
        <f t="shared" si="17"/>
        <v>1593.093142857143</v>
      </c>
      <c r="AD9" s="88">
        <f t="shared" si="17"/>
        <v>1620.23</v>
      </c>
      <c r="AE9" s="88">
        <f t="shared" si="17"/>
        <v>1620.23</v>
      </c>
      <c r="AF9" s="88">
        <f t="shared" si="17"/>
        <v>1620.23</v>
      </c>
      <c r="AG9" s="88">
        <f t="shared" si="17"/>
        <v>1620.23</v>
      </c>
      <c r="AH9" s="88">
        <f t="shared" si="17"/>
        <v>1620.23</v>
      </c>
      <c r="AI9" s="88">
        <f t="shared" si="17"/>
        <v>1620.23</v>
      </c>
      <c r="AJ9" s="88">
        <f t="shared" si="17"/>
        <v>1620.23</v>
      </c>
      <c r="AK9" s="88">
        <f t="shared" si="17"/>
        <v>1620.23</v>
      </c>
      <c r="AL9" s="88">
        <f t="shared" si="17"/>
        <v>1620.23</v>
      </c>
      <c r="AM9" s="88">
        <f t="shared" si="17"/>
        <v>1620.23</v>
      </c>
      <c r="AN9" s="88">
        <f t="shared" si="17"/>
        <v>1620.23</v>
      </c>
      <c r="AO9" s="88">
        <f t="shared" si="17"/>
        <v>1620.23</v>
      </c>
      <c r="AP9" s="88">
        <f t="shared" si="17"/>
        <v>1636.1928571428573</v>
      </c>
      <c r="AQ9" s="88">
        <f t="shared" si="17"/>
        <v>1636.1928571428573</v>
      </c>
      <c r="AR9" s="88">
        <f t="shared" si="17"/>
        <v>1636.1928571428573</v>
      </c>
      <c r="AS9" s="88">
        <f t="shared" si="17"/>
        <v>1636.1928571428573</v>
      </c>
      <c r="AT9" s="88">
        <f t="shared" si="17"/>
        <v>1636.1928571428573</v>
      </c>
      <c r="AU9" s="88">
        <f t="shared" si="17"/>
        <v>1636.1928571428573</v>
      </c>
      <c r="AV9" s="88">
        <f t="shared" si="17"/>
        <v>1636.1928571428573</v>
      </c>
      <c r="AW9" s="88">
        <f t="shared" si="17"/>
        <v>1636.1928571428573</v>
      </c>
      <c r="AX9" s="88">
        <f t="shared" si="17"/>
        <v>1636.1928571428573</v>
      </c>
      <c r="AY9" s="88">
        <f t="shared" si="17"/>
        <v>1636.1928571428573</v>
      </c>
      <c r="AZ9" s="88">
        <f t="shared" si="17"/>
        <v>1636.1928571428573</v>
      </c>
      <c r="BA9" s="88">
        <f t="shared" si="17"/>
        <v>1636.1928571428573</v>
      </c>
      <c r="BB9" s="88">
        <f t="shared" si="17"/>
        <v>1687.2740000000001</v>
      </c>
      <c r="BC9" s="88">
        <f t="shared" si="17"/>
        <v>1687.2740000000001</v>
      </c>
      <c r="BD9" s="88">
        <f t="shared" si="17"/>
        <v>1687.2740000000001</v>
      </c>
      <c r="BE9" s="88">
        <f t="shared" si="17"/>
        <v>1757.5105714285714</v>
      </c>
      <c r="BF9" s="88">
        <f t="shared" si="17"/>
        <v>1757.5105714285714</v>
      </c>
      <c r="BG9" s="88">
        <f t="shared" si="17"/>
        <v>1757.5105714285714</v>
      </c>
      <c r="BH9" s="88">
        <f t="shared" si="17"/>
        <v>1757.5105714285714</v>
      </c>
      <c r="BI9" s="88">
        <f t="shared" si="17"/>
        <v>1757.5105714285714</v>
      </c>
      <c r="BJ9" s="88">
        <f t="shared" si="17"/>
        <v>1757.5105714285714</v>
      </c>
      <c r="BK9" s="88">
        <f t="shared" si="17"/>
        <v>1757.5105714285714</v>
      </c>
      <c r="BL9" s="88">
        <f t="shared" si="17"/>
        <v>1757.5105714285714</v>
      </c>
      <c r="BM9" s="88">
        <f t="shared" si="17"/>
        <v>1757.5105714285714</v>
      </c>
      <c r="BN9" s="88">
        <f t="shared" si="17"/>
        <v>1757.5105714285714</v>
      </c>
      <c r="BO9" s="88">
        <f t="shared" si="17"/>
        <v>1757.5105714285714</v>
      </c>
      <c r="BP9" s="88">
        <f t="shared" si="17"/>
        <v>1757.5105714285714</v>
      </c>
      <c r="BQ9" s="88">
        <f t="shared" si="17"/>
        <v>1757.5105714285714</v>
      </c>
      <c r="BR9" s="88">
        <f t="shared" si="17"/>
        <v>1870.8468571428573</v>
      </c>
      <c r="BS9" s="88">
        <f t="shared" ref="BS9:CW13" si="18">BS112*$F$3</f>
        <v>1870.8468571428573</v>
      </c>
      <c r="BT9" s="88">
        <f t="shared" si="18"/>
        <v>1870.8468571428573</v>
      </c>
      <c r="BU9" s="88">
        <f t="shared" si="18"/>
        <v>1870.8468571428573</v>
      </c>
      <c r="BV9" s="88">
        <f t="shared" si="18"/>
        <v>1870.8468571428573</v>
      </c>
      <c r="BW9" s="88">
        <f t="shared" si="18"/>
        <v>1870.8468571428573</v>
      </c>
      <c r="BX9" s="88">
        <f t="shared" si="18"/>
        <v>1870.8468571428573</v>
      </c>
      <c r="BY9" s="88">
        <f t="shared" si="18"/>
        <v>1870.8468571428573</v>
      </c>
      <c r="BZ9" s="88">
        <f t="shared" si="18"/>
        <v>1870.8468571428573</v>
      </c>
      <c r="CA9" s="88">
        <f t="shared" si="18"/>
        <v>1870.8468571428573</v>
      </c>
      <c r="CB9" s="88">
        <f t="shared" si="18"/>
        <v>1870.8468571428573</v>
      </c>
      <c r="CC9" s="88">
        <f t="shared" si="18"/>
        <v>1870.8468571428573</v>
      </c>
      <c r="CD9" s="88">
        <f t="shared" ref="CD9:CK9" si="19">CD112*$F$3</f>
        <v>1870.8468571428573</v>
      </c>
      <c r="CE9" s="88">
        <f t="shared" si="19"/>
        <v>1870.8468571428573</v>
      </c>
      <c r="CF9" s="88">
        <f t="shared" si="19"/>
        <v>1870.8468571428573</v>
      </c>
      <c r="CG9" s="88">
        <f t="shared" si="19"/>
        <v>1870.8468571428573</v>
      </c>
      <c r="CH9" s="88">
        <f t="shared" si="19"/>
        <v>1870.8468571428573</v>
      </c>
      <c r="CI9" s="88">
        <f t="shared" si="19"/>
        <v>1870.8468571428573</v>
      </c>
      <c r="CJ9" s="88">
        <f t="shared" si="19"/>
        <v>1870.8468571428573</v>
      </c>
      <c r="CK9" s="88">
        <f t="shared" si="19"/>
        <v>1870.8468571428573</v>
      </c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</row>
    <row r="10" spans="1:101" s="3" customFormat="1" ht="10.5" x14ac:dyDescent="0.25">
      <c r="A10" s="145" t="str">
        <f t="shared" ref="A10:A73" si="20">IF(D10="","",D10)</f>
        <v>1-2</v>
      </c>
      <c r="B10" s="79" t="s">
        <v>75</v>
      </c>
      <c r="C10" s="79" t="s">
        <v>245</v>
      </c>
      <c r="D10" s="80" t="s">
        <v>99</v>
      </c>
      <c r="E10" s="86" t="s">
        <v>46</v>
      </c>
      <c r="F10" s="88">
        <f t="shared" ref="F10:U23" si="21">F113*$F$3</f>
        <v>1601.0745714285713</v>
      </c>
      <c r="G10" s="88">
        <f t="shared" si="21"/>
        <v>1601.0745714285713</v>
      </c>
      <c r="H10" s="88">
        <f t="shared" si="21"/>
        <v>1601.0745714285713</v>
      </c>
      <c r="I10" s="88">
        <f t="shared" si="21"/>
        <v>1601.0745714285713</v>
      </c>
      <c r="J10" s="88">
        <f t="shared" si="21"/>
        <v>1601.0745714285713</v>
      </c>
      <c r="K10" s="88">
        <f t="shared" si="21"/>
        <v>1601.0745714285713</v>
      </c>
      <c r="L10" s="88">
        <f t="shared" si="21"/>
        <v>1601.0745714285713</v>
      </c>
      <c r="M10" s="88">
        <f t="shared" si="21"/>
        <v>1601.0745714285713</v>
      </c>
      <c r="N10" s="88">
        <f t="shared" si="21"/>
        <v>1601.0745714285713</v>
      </c>
      <c r="O10" s="88">
        <f t="shared" si="21"/>
        <v>1601.0745714285713</v>
      </c>
      <c r="P10" s="88">
        <f t="shared" si="21"/>
        <v>1601.0745714285713</v>
      </c>
      <c r="Q10" s="88">
        <f t="shared" si="21"/>
        <v>1601.0745714285713</v>
      </c>
      <c r="R10" s="88">
        <f t="shared" si="21"/>
        <v>1601.0745714285713</v>
      </c>
      <c r="S10" s="88">
        <f t="shared" si="21"/>
        <v>1601.0745714285713</v>
      </c>
      <c r="T10" s="88">
        <f t="shared" si="21"/>
        <v>1601.0745714285713</v>
      </c>
      <c r="U10" s="88">
        <f t="shared" si="21"/>
        <v>1601.0745714285713</v>
      </c>
      <c r="V10" s="88">
        <f t="shared" si="17"/>
        <v>1601.0745714285713</v>
      </c>
      <c r="W10" s="88">
        <f t="shared" si="17"/>
        <v>1601.0745714285713</v>
      </c>
      <c r="X10" s="88">
        <f t="shared" si="17"/>
        <v>1601.0745714285713</v>
      </c>
      <c r="Y10" s="88">
        <f t="shared" si="17"/>
        <v>1601.0745714285713</v>
      </c>
      <c r="Z10" s="88">
        <f t="shared" si="17"/>
        <v>1601.0745714285713</v>
      </c>
      <c r="AA10" s="88">
        <f t="shared" si="17"/>
        <v>1601.0745714285713</v>
      </c>
      <c r="AB10" s="88">
        <f t="shared" si="17"/>
        <v>1601.0745714285713</v>
      </c>
      <c r="AC10" s="88">
        <f t="shared" si="17"/>
        <v>1601.0745714285713</v>
      </c>
      <c r="AD10" s="88">
        <f t="shared" si="17"/>
        <v>1620.23</v>
      </c>
      <c r="AE10" s="88">
        <f t="shared" si="17"/>
        <v>1620.23</v>
      </c>
      <c r="AF10" s="88">
        <f t="shared" si="17"/>
        <v>1620.23</v>
      </c>
      <c r="AG10" s="88">
        <f t="shared" si="17"/>
        <v>1620.23</v>
      </c>
      <c r="AH10" s="88">
        <f t="shared" si="17"/>
        <v>1620.23</v>
      </c>
      <c r="AI10" s="88">
        <f t="shared" si="17"/>
        <v>1620.23</v>
      </c>
      <c r="AJ10" s="88">
        <f t="shared" si="17"/>
        <v>1620.23</v>
      </c>
      <c r="AK10" s="88">
        <f t="shared" si="17"/>
        <v>1620.23</v>
      </c>
      <c r="AL10" s="88">
        <f t="shared" si="17"/>
        <v>1620.23</v>
      </c>
      <c r="AM10" s="88">
        <f t="shared" si="17"/>
        <v>1620.23</v>
      </c>
      <c r="AN10" s="88">
        <f t="shared" si="17"/>
        <v>1620.23</v>
      </c>
      <c r="AO10" s="88">
        <f t="shared" si="17"/>
        <v>1620.23</v>
      </c>
      <c r="AP10" s="88">
        <f t="shared" si="17"/>
        <v>1636.1928571428573</v>
      </c>
      <c r="AQ10" s="88">
        <f t="shared" si="17"/>
        <v>1636.1928571428573</v>
      </c>
      <c r="AR10" s="88">
        <f t="shared" si="17"/>
        <v>1636.1928571428573</v>
      </c>
      <c r="AS10" s="88">
        <f t="shared" si="17"/>
        <v>1636.1928571428573</v>
      </c>
      <c r="AT10" s="88">
        <f t="shared" si="17"/>
        <v>1636.1928571428573</v>
      </c>
      <c r="AU10" s="88">
        <f t="shared" si="17"/>
        <v>1636.1928571428573</v>
      </c>
      <c r="AV10" s="88">
        <f t="shared" si="17"/>
        <v>1636.1928571428573</v>
      </c>
      <c r="AW10" s="88">
        <f t="shared" si="17"/>
        <v>1636.1928571428573</v>
      </c>
      <c r="AX10" s="88">
        <f t="shared" si="17"/>
        <v>1636.1928571428573</v>
      </c>
      <c r="AY10" s="88">
        <f t="shared" si="17"/>
        <v>1636.1928571428573</v>
      </c>
      <c r="AZ10" s="88">
        <f t="shared" si="17"/>
        <v>1636.1928571428573</v>
      </c>
      <c r="BA10" s="88">
        <f t="shared" si="17"/>
        <v>1636.1928571428573</v>
      </c>
      <c r="BB10" s="88">
        <f t="shared" si="17"/>
        <v>1687.2740000000001</v>
      </c>
      <c r="BC10" s="88">
        <f t="shared" si="17"/>
        <v>1687.2740000000001</v>
      </c>
      <c r="BD10" s="88">
        <f t="shared" si="17"/>
        <v>1687.2740000000001</v>
      </c>
      <c r="BE10" s="88">
        <f t="shared" si="17"/>
        <v>1770.2808571428573</v>
      </c>
      <c r="BF10" s="88">
        <f t="shared" si="17"/>
        <v>1770.2808571428573</v>
      </c>
      <c r="BG10" s="88">
        <f t="shared" si="17"/>
        <v>1770.2808571428573</v>
      </c>
      <c r="BH10" s="88">
        <f t="shared" si="17"/>
        <v>1770.2808571428573</v>
      </c>
      <c r="BI10" s="88">
        <f t="shared" si="17"/>
        <v>1770.2808571428573</v>
      </c>
      <c r="BJ10" s="88">
        <f t="shared" si="17"/>
        <v>1770.2808571428573</v>
      </c>
      <c r="BK10" s="88">
        <f t="shared" si="17"/>
        <v>1770.2808571428573</v>
      </c>
      <c r="BL10" s="88">
        <f t="shared" si="17"/>
        <v>1770.2808571428573</v>
      </c>
      <c r="BM10" s="88">
        <f t="shared" si="17"/>
        <v>1770.2808571428573</v>
      </c>
      <c r="BN10" s="88">
        <f t="shared" si="17"/>
        <v>1770.2808571428573</v>
      </c>
      <c r="BO10" s="88">
        <f t="shared" si="17"/>
        <v>1770.2808571428573</v>
      </c>
      <c r="BP10" s="88">
        <f t="shared" si="17"/>
        <v>1770.2808571428573</v>
      </c>
      <c r="BQ10" s="88">
        <f t="shared" si="17"/>
        <v>1770.2808571428573</v>
      </c>
      <c r="BR10" s="88">
        <f t="shared" si="17"/>
        <v>1883.6171428571431</v>
      </c>
      <c r="BS10" s="88">
        <f t="shared" si="18"/>
        <v>1883.6171428571431</v>
      </c>
      <c r="BT10" s="88">
        <f t="shared" si="18"/>
        <v>1883.6171428571431</v>
      </c>
      <c r="BU10" s="88">
        <f t="shared" si="18"/>
        <v>1883.6171428571431</v>
      </c>
      <c r="BV10" s="88">
        <f t="shared" si="18"/>
        <v>1883.6171428571431</v>
      </c>
      <c r="BW10" s="88">
        <f t="shared" si="18"/>
        <v>1883.6171428571431</v>
      </c>
      <c r="BX10" s="88">
        <f t="shared" si="18"/>
        <v>1883.6171428571431</v>
      </c>
      <c r="BY10" s="88">
        <f t="shared" si="18"/>
        <v>1883.6171428571431</v>
      </c>
      <c r="BZ10" s="88">
        <f t="shared" si="18"/>
        <v>1883.6171428571431</v>
      </c>
      <c r="CA10" s="88">
        <f t="shared" si="18"/>
        <v>1883.6171428571431</v>
      </c>
      <c r="CB10" s="88">
        <f t="shared" si="18"/>
        <v>1883.6171428571431</v>
      </c>
      <c r="CC10" s="88">
        <f t="shared" si="18"/>
        <v>1883.6171428571431</v>
      </c>
      <c r="CD10" s="88">
        <f t="shared" ref="CD10:CK10" si="22">CD113*$F$3</f>
        <v>1883.6171428571431</v>
      </c>
      <c r="CE10" s="88">
        <f t="shared" si="22"/>
        <v>1883.6171428571431</v>
      </c>
      <c r="CF10" s="88">
        <f t="shared" si="22"/>
        <v>1883.6171428571431</v>
      </c>
      <c r="CG10" s="88">
        <f t="shared" si="22"/>
        <v>1883.6171428571431</v>
      </c>
      <c r="CH10" s="88">
        <f t="shared" si="22"/>
        <v>1883.6171428571431</v>
      </c>
      <c r="CI10" s="88">
        <f t="shared" si="22"/>
        <v>1883.6171428571431</v>
      </c>
      <c r="CJ10" s="88">
        <f t="shared" si="22"/>
        <v>1883.6171428571431</v>
      </c>
      <c r="CK10" s="88">
        <f t="shared" si="22"/>
        <v>1883.6171428571431</v>
      </c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</row>
    <row r="11" spans="1:101" s="3" customFormat="1" ht="10.5" x14ac:dyDescent="0.25">
      <c r="A11" s="145" t="str">
        <f t="shared" si="20"/>
        <v>1-3</v>
      </c>
      <c r="B11" s="79" t="s">
        <v>75</v>
      </c>
      <c r="C11" s="79" t="s">
        <v>245</v>
      </c>
      <c r="D11" s="80" t="s">
        <v>139</v>
      </c>
      <c r="E11" s="86" t="s">
        <v>46</v>
      </c>
      <c r="F11" s="88">
        <f t="shared" si="21"/>
        <v>1612.2485714285715</v>
      </c>
      <c r="G11" s="88">
        <f t="shared" ref="G11:BR14" si="23">G114*$F$3</f>
        <v>1612.2485714285715</v>
      </c>
      <c r="H11" s="88">
        <f t="shared" si="23"/>
        <v>1612.2485714285715</v>
      </c>
      <c r="I11" s="88">
        <f t="shared" si="23"/>
        <v>1612.2485714285715</v>
      </c>
      <c r="J11" s="88">
        <f t="shared" si="23"/>
        <v>1612.2485714285715</v>
      </c>
      <c r="K11" s="88">
        <f t="shared" si="23"/>
        <v>1612.2485714285715</v>
      </c>
      <c r="L11" s="88">
        <f t="shared" si="23"/>
        <v>1612.2485714285715</v>
      </c>
      <c r="M11" s="88">
        <f t="shared" si="23"/>
        <v>1612.2485714285715</v>
      </c>
      <c r="N11" s="88">
        <f t="shared" si="23"/>
        <v>1612.2485714285715</v>
      </c>
      <c r="O11" s="88">
        <f t="shared" si="23"/>
        <v>1612.2485714285715</v>
      </c>
      <c r="P11" s="88">
        <f t="shared" si="23"/>
        <v>1612.2485714285715</v>
      </c>
      <c r="Q11" s="88">
        <f t="shared" si="23"/>
        <v>1612.2485714285715</v>
      </c>
      <c r="R11" s="88">
        <f t="shared" si="23"/>
        <v>1612.2485714285715</v>
      </c>
      <c r="S11" s="88">
        <f t="shared" si="23"/>
        <v>1612.2485714285715</v>
      </c>
      <c r="T11" s="88">
        <f t="shared" si="23"/>
        <v>1612.2485714285715</v>
      </c>
      <c r="U11" s="88">
        <f t="shared" si="23"/>
        <v>1612.2485714285715</v>
      </c>
      <c r="V11" s="88">
        <f t="shared" si="23"/>
        <v>1612.2485714285715</v>
      </c>
      <c r="W11" s="88">
        <f t="shared" si="23"/>
        <v>1612.2485714285715</v>
      </c>
      <c r="X11" s="88">
        <f t="shared" si="23"/>
        <v>1612.2485714285715</v>
      </c>
      <c r="Y11" s="88">
        <f t="shared" si="23"/>
        <v>1612.2485714285715</v>
      </c>
      <c r="Z11" s="88">
        <f t="shared" si="23"/>
        <v>1612.2485714285715</v>
      </c>
      <c r="AA11" s="88">
        <f t="shared" si="23"/>
        <v>1612.2485714285715</v>
      </c>
      <c r="AB11" s="88">
        <f t="shared" si="23"/>
        <v>1612.2485714285715</v>
      </c>
      <c r="AC11" s="88">
        <f t="shared" si="23"/>
        <v>1612.2485714285715</v>
      </c>
      <c r="AD11" s="88">
        <f t="shared" si="23"/>
        <v>1620.23</v>
      </c>
      <c r="AE11" s="88">
        <f t="shared" si="23"/>
        <v>1620.23</v>
      </c>
      <c r="AF11" s="88">
        <f t="shared" si="23"/>
        <v>1620.23</v>
      </c>
      <c r="AG11" s="88">
        <f t="shared" si="23"/>
        <v>1620.23</v>
      </c>
      <c r="AH11" s="88">
        <f t="shared" si="23"/>
        <v>1620.23</v>
      </c>
      <c r="AI11" s="88">
        <f t="shared" si="23"/>
        <v>1620.23</v>
      </c>
      <c r="AJ11" s="88">
        <f t="shared" si="23"/>
        <v>1620.23</v>
      </c>
      <c r="AK11" s="88">
        <f t="shared" si="23"/>
        <v>1620.23</v>
      </c>
      <c r="AL11" s="88">
        <f t="shared" si="23"/>
        <v>1620.23</v>
      </c>
      <c r="AM11" s="88">
        <f t="shared" si="23"/>
        <v>1620.23</v>
      </c>
      <c r="AN11" s="88">
        <f t="shared" si="23"/>
        <v>1620.23</v>
      </c>
      <c r="AO11" s="88">
        <f t="shared" si="23"/>
        <v>1620.23</v>
      </c>
      <c r="AP11" s="88">
        <f t="shared" si="23"/>
        <v>1636.1928571428573</v>
      </c>
      <c r="AQ11" s="88">
        <f t="shared" si="23"/>
        <v>1636.1928571428573</v>
      </c>
      <c r="AR11" s="88">
        <f t="shared" si="23"/>
        <v>1636.1928571428573</v>
      </c>
      <c r="AS11" s="88">
        <f t="shared" si="23"/>
        <v>1636.1928571428573</v>
      </c>
      <c r="AT11" s="88">
        <f t="shared" si="23"/>
        <v>1636.1928571428573</v>
      </c>
      <c r="AU11" s="88">
        <f t="shared" si="23"/>
        <v>1636.1928571428573</v>
      </c>
      <c r="AV11" s="88">
        <f t="shared" si="23"/>
        <v>1636.1928571428573</v>
      </c>
      <c r="AW11" s="88">
        <f t="shared" si="23"/>
        <v>1636.1928571428573</v>
      </c>
      <c r="AX11" s="88">
        <f t="shared" si="23"/>
        <v>1636.1928571428573</v>
      </c>
      <c r="AY11" s="88">
        <f t="shared" si="23"/>
        <v>1636.1928571428573</v>
      </c>
      <c r="AZ11" s="88">
        <f t="shared" si="23"/>
        <v>1636.1928571428573</v>
      </c>
      <c r="BA11" s="88">
        <f t="shared" si="23"/>
        <v>1636.1928571428573</v>
      </c>
      <c r="BB11" s="88">
        <f t="shared" si="23"/>
        <v>1687.2740000000001</v>
      </c>
      <c r="BC11" s="88">
        <f t="shared" si="23"/>
        <v>1687.2740000000001</v>
      </c>
      <c r="BD11" s="88">
        <f t="shared" si="23"/>
        <v>1687.2740000000001</v>
      </c>
      <c r="BE11" s="88">
        <f t="shared" si="23"/>
        <v>1787.84</v>
      </c>
      <c r="BF11" s="88">
        <f t="shared" si="23"/>
        <v>1787.84</v>
      </c>
      <c r="BG11" s="88">
        <f t="shared" si="23"/>
        <v>1787.84</v>
      </c>
      <c r="BH11" s="88">
        <f t="shared" si="23"/>
        <v>1787.84</v>
      </c>
      <c r="BI11" s="88">
        <f t="shared" si="23"/>
        <v>1787.84</v>
      </c>
      <c r="BJ11" s="88">
        <f t="shared" si="23"/>
        <v>1787.84</v>
      </c>
      <c r="BK11" s="88">
        <f t="shared" si="23"/>
        <v>1787.84</v>
      </c>
      <c r="BL11" s="88">
        <f t="shared" si="23"/>
        <v>1787.84</v>
      </c>
      <c r="BM11" s="88">
        <f t="shared" si="23"/>
        <v>1787.84</v>
      </c>
      <c r="BN11" s="88">
        <f t="shared" si="23"/>
        <v>1787.84</v>
      </c>
      <c r="BO11" s="88">
        <f t="shared" si="23"/>
        <v>1787.84</v>
      </c>
      <c r="BP11" s="88">
        <f t="shared" si="23"/>
        <v>1787.84</v>
      </c>
      <c r="BQ11" s="88">
        <f t="shared" si="23"/>
        <v>1787.84</v>
      </c>
      <c r="BR11" s="88">
        <f t="shared" si="23"/>
        <v>1899.5800000000002</v>
      </c>
      <c r="BS11" s="88">
        <f t="shared" si="18"/>
        <v>1899.5800000000002</v>
      </c>
      <c r="BT11" s="88">
        <f t="shared" si="18"/>
        <v>1899.5800000000002</v>
      </c>
      <c r="BU11" s="88">
        <f t="shared" si="18"/>
        <v>1899.5800000000002</v>
      </c>
      <c r="BV11" s="88">
        <f t="shared" si="18"/>
        <v>1899.5800000000002</v>
      </c>
      <c r="BW11" s="88">
        <f t="shared" si="18"/>
        <v>1899.5800000000002</v>
      </c>
      <c r="BX11" s="88">
        <f t="shared" si="18"/>
        <v>1899.5800000000002</v>
      </c>
      <c r="BY11" s="88">
        <f t="shared" si="18"/>
        <v>1899.5800000000002</v>
      </c>
      <c r="BZ11" s="88">
        <f t="shared" si="18"/>
        <v>1899.5800000000002</v>
      </c>
      <c r="CA11" s="88">
        <f t="shared" si="18"/>
        <v>1899.5800000000002</v>
      </c>
      <c r="CB11" s="88">
        <f t="shared" si="18"/>
        <v>1899.5800000000002</v>
      </c>
      <c r="CC11" s="88">
        <f t="shared" si="18"/>
        <v>1899.5800000000002</v>
      </c>
      <c r="CD11" s="88">
        <f t="shared" ref="CD11:CK11" si="24">CD114*$F$3</f>
        <v>1899.5800000000002</v>
      </c>
      <c r="CE11" s="88">
        <f t="shared" si="24"/>
        <v>1899.5800000000002</v>
      </c>
      <c r="CF11" s="88">
        <f t="shared" si="24"/>
        <v>1899.5800000000002</v>
      </c>
      <c r="CG11" s="88">
        <f t="shared" si="24"/>
        <v>1899.5800000000002</v>
      </c>
      <c r="CH11" s="88">
        <f t="shared" si="24"/>
        <v>1899.5800000000002</v>
      </c>
      <c r="CI11" s="88">
        <f t="shared" si="24"/>
        <v>1899.5800000000002</v>
      </c>
      <c r="CJ11" s="88">
        <f t="shared" si="24"/>
        <v>1899.5800000000002</v>
      </c>
      <c r="CK11" s="88">
        <f t="shared" si="24"/>
        <v>1899.5800000000002</v>
      </c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</row>
    <row r="12" spans="1:101" s="3" customFormat="1" ht="10.5" x14ac:dyDescent="0.25">
      <c r="A12" s="145" t="str">
        <f t="shared" si="20"/>
        <v>2-1</v>
      </c>
      <c r="B12" s="79" t="s">
        <v>75</v>
      </c>
      <c r="C12" s="79" t="s">
        <v>246</v>
      </c>
      <c r="D12" s="80" t="s">
        <v>100</v>
      </c>
      <c r="E12" s="86" t="s">
        <v>46</v>
      </c>
      <c r="F12" s="88">
        <f t="shared" si="21"/>
        <v>1625.0188571428571</v>
      </c>
      <c r="G12" s="88">
        <f t="shared" si="23"/>
        <v>1625.0188571428571</v>
      </c>
      <c r="H12" s="88">
        <f t="shared" si="23"/>
        <v>1625.0188571428571</v>
      </c>
      <c r="I12" s="88">
        <f t="shared" si="23"/>
        <v>1625.0188571428571</v>
      </c>
      <c r="J12" s="88">
        <f t="shared" si="23"/>
        <v>1625.0188571428571</v>
      </c>
      <c r="K12" s="88">
        <f t="shared" si="23"/>
        <v>1625.0188571428571</v>
      </c>
      <c r="L12" s="88">
        <f t="shared" si="23"/>
        <v>1625.0188571428571</v>
      </c>
      <c r="M12" s="88">
        <f t="shared" si="23"/>
        <v>1625.0188571428571</v>
      </c>
      <c r="N12" s="88">
        <f t="shared" si="23"/>
        <v>1625.0188571428571</v>
      </c>
      <c r="O12" s="88">
        <f t="shared" si="23"/>
        <v>1625.0188571428571</v>
      </c>
      <c r="P12" s="88">
        <f t="shared" si="23"/>
        <v>1625.0188571428571</v>
      </c>
      <c r="Q12" s="88">
        <f t="shared" si="23"/>
        <v>1625.0188571428571</v>
      </c>
      <c r="R12" s="88">
        <f t="shared" si="23"/>
        <v>1625.0188571428571</v>
      </c>
      <c r="S12" s="88">
        <f t="shared" si="23"/>
        <v>1625.0188571428571</v>
      </c>
      <c r="T12" s="88">
        <f t="shared" si="23"/>
        <v>1625.0188571428571</v>
      </c>
      <c r="U12" s="88">
        <f t="shared" si="23"/>
        <v>1625.0188571428571</v>
      </c>
      <c r="V12" s="88">
        <f t="shared" si="23"/>
        <v>1625.0188571428571</v>
      </c>
      <c r="W12" s="88">
        <f t="shared" si="23"/>
        <v>1625.0188571428571</v>
      </c>
      <c r="X12" s="88">
        <f t="shared" si="23"/>
        <v>1625.0188571428571</v>
      </c>
      <c r="Y12" s="88">
        <f t="shared" si="23"/>
        <v>1625.0188571428571</v>
      </c>
      <c r="Z12" s="88">
        <f t="shared" si="23"/>
        <v>1625.0188571428571</v>
      </c>
      <c r="AA12" s="88">
        <f t="shared" si="23"/>
        <v>1625.0188571428571</v>
      </c>
      <c r="AB12" s="88">
        <f t="shared" si="23"/>
        <v>1625.0188571428571</v>
      </c>
      <c r="AC12" s="88">
        <f t="shared" si="23"/>
        <v>1625.0188571428571</v>
      </c>
      <c r="AD12" s="88">
        <f t="shared" si="23"/>
        <v>1625.0188571428571</v>
      </c>
      <c r="AE12" s="88">
        <f t="shared" si="23"/>
        <v>1625.0188571428571</v>
      </c>
      <c r="AF12" s="88">
        <f t="shared" si="23"/>
        <v>1625.0188571428571</v>
      </c>
      <c r="AG12" s="88">
        <f t="shared" si="23"/>
        <v>1625.0188571428571</v>
      </c>
      <c r="AH12" s="88">
        <f t="shared" si="23"/>
        <v>1625.0188571428571</v>
      </c>
      <c r="AI12" s="88">
        <f t="shared" si="23"/>
        <v>1625.0188571428571</v>
      </c>
      <c r="AJ12" s="88">
        <f t="shared" si="23"/>
        <v>1625.0188571428571</v>
      </c>
      <c r="AK12" s="88">
        <f t="shared" si="23"/>
        <v>1625.0188571428571</v>
      </c>
      <c r="AL12" s="88">
        <f t="shared" si="23"/>
        <v>1625.0188571428571</v>
      </c>
      <c r="AM12" s="88">
        <f t="shared" si="23"/>
        <v>1625.0188571428571</v>
      </c>
      <c r="AN12" s="88">
        <f t="shared" si="23"/>
        <v>1625.0188571428571</v>
      </c>
      <c r="AO12" s="88">
        <f t="shared" si="23"/>
        <v>1625.0188571428571</v>
      </c>
      <c r="AP12" s="88">
        <f t="shared" si="23"/>
        <v>1636.1928571428573</v>
      </c>
      <c r="AQ12" s="88">
        <f t="shared" si="23"/>
        <v>1636.1928571428573</v>
      </c>
      <c r="AR12" s="88">
        <f t="shared" si="23"/>
        <v>1636.1928571428573</v>
      </c>
      <c r="AS12" s="88">
        <f t="shared" si="23"/>
        <v>1636.1928571428573</v>
      </c>
      <c r="AT12" s="88">
        <f t="shared" si="23"/>
        <v>1636.1928571428573</v>
      </c>
      <c r="AU12" s="88">
        <f t="shared" si="23"/>
        <v>1636.1928571428573</v>
      </c>
      <c r="AV12" s="88">
        <f t="shared" si="23"/>
        <v>1636.1928571428573</v>
      </c>
      <c r="AW12" s="88">
        <f t="shared" si="23"/>
        <v>1636.1928571428573</v>
      </c>
      <c r="AX12" s="88">
        <f t="shared" si="23"/>
        <v>1636.1928571428573</v>
      </c>
      <c r="AY12" s="88">
        <f t="shared" si="23"/>
        <v>1636.1928571428573</v>
      </c>
      <c r="AZ12" s="88">
        <f t="shared" si="23"/>
        <v>1636.1928571428573</v>
      </c>
      <c r="BA12" s="88">
        <f t="shared" si="23"/>
        <v>1636.1928571428573</v>
      </c>
      <c r="BB12" s="88">
        <f t="shared" si="23"/>
        <v>1687.2740000000001</v>
      </c>
      <c r="BC12" s="88">
        <f t="shared" si="23"/>
        <v>1687.2740000000001</v>
      </c>
      <c r="BD12" s="88">
        <f t="shared" si="23"/>
        <v>1687.2740000000001</v>
      </c>
      <c r="BE12" s="88">
        <f t="shared" si="23"/>
        <v>1803.8028571428574</v>
      </c>
      <c r="BF12" s="88">
        <f t="shared" si="23"/>
        <v>1803.8028571428574</v>
      </c>
      <c r="BG12" s="88">
        <f t="shared" si="23"/>
        <v>1803.8028571428574</v>
      </c>
      <c r="BH12" s="88">
        <f t="shared" si="23"/>
        <v>1803.8028571428574</v>
      </c>
      <c r="BI12" s="88">
        <f t="shared" si="23"/>
        <v>1803.8028571428574</v>
      </c>
      <c r="BJ12" s="88">
        <f t="shared" si="23"/>
        <v>1803.8028571428574</v>
      </c>
      <c r="BK12" s="88">
        <f t="shared" si="23"/>
        <v>1803.8028571428574</v>
      </c>
      <c r="BL12" s="88">
        <f t="shared" si="23"/>
        <v>1803.8028571428574</v>
      </c>
      <c r="BM12" s="88">
        <f t="shared" si="23"/>
        <v>1803.8028571428574</v>
      </c>
      <c r="BN12" s="88">
        <f t="shared" si="23"/>
        <v>1803.8028571428574</v>
      </c>
      <c r="BO12" s="88">
        <f t="shared" si="23"/>
        <v>1803.8028571428574</v>
      </c>
      <c r="BP12" s="88">
        <f t="shared" si="23"/>
        <v>1803.8028571428574</v>
      </c>
      <c r="BQ12" s="88">
        <f t="shared" si="23"/>
        <v>1803.8028571428574</v>
      </c>
      <c r="BR12" s="88">
        <f t="shared" si="23"/>
        <v>1915.5428571428572</v>
      </c>
      <c r="BS12" s="88">
        <f t="shared" si="18"/>
        <v>1915.5428571428572</v>
      </c>
      <c r="BT12" s="88">
        <f t="shared" si="18"/>
        <v>1915.5428571428572</v>
      </c>
      <c r="BU12" s="88">
        <f t="shared" si="18"/>
        <v>1915.5428571428572</v>
      </c>
      <c r="BV12" s="88">
        <f t="shared" si="18"/>
        <v>1915.5428571428572</v>
      </c>
      <c r="BW12" s="88">
        <f t="shared" si="18"/>
        <v>1915.5428571428572</v>
      </c>
      <c r="BX12" s="88">
        <f t="shared" si="18"/>
        <v>1915.5428571428572</v>
      </c>
      <c r="BY12" s="88">
        <f t="shared" si="18"/>
        <v>1915.5428571428572</v>
      </c>
      <c r="BZ12" s="88">
        <f t="shared" si="18"/>
        <v>1915.5428571428572</v>
      </c>
      <c r="CA12" s="88">
        <f t="shared" si="18"/>
        <v>1915.5428571428572</v>
      </c>
      <c r="CB12" s="88">
        <f t="shared" si="18"/>
        <v>1915.5428571428572</v>
      </c>
      <c r="CC12" s="88">
        <f t="shared" si="18"/>
        <v>1915.5428571428572</v>
      </c>
      <c r="CD12" s="88">
        <f t="shared" ref="CD12:CK12" si="25">CD115*$F$3</f>
        <v>1915.5428571428572</v>
      </c>
      <c r="CE12" s="88">
        <f t="shared" si="25"/>
        <v>1915.5428571428572</v>
      </c>
      <c r="CF12" s="88">
        <f t="shared" si="25"/>
        <v>1915.5428571428572</v>
      </c>
      <c r="CG12" s="88">
        <f t="shared" si="25"/>
        <v>1915.5428571428572</v>
      </c>
      <c r="CH12" s="88">
        <f t="shared" si="25"/>
        <v>1915.5428571428572</v>
      </c>
      <c r="CI12" s="88">
        <f t="shared" si="25"/>
        <v>1915.5428571428572</v>
      </c>
      <c r="CJ12" s="88">
        <f t="shared" si="25"/>
        <v>1915.5428571428572</v>
      </c>
      <c r="CK12" s="88">
        <f t="shared" si="25"/>
        <v>1915.5428571428572</v>
      </c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</row>
    <row r="13" spans="1:101" s="3" customFormat="1" ht="10.5" x14ac:dyDescent="0.25">
      <c r="A13" s="145" t="str">
        <f t="shared" si="20"/>
        <v>2-2</v>
      </c>
      <c r="B13" s="79" t="s">
        <v>75</v>
      </c>
      <c r="C13" s="79" t="s">
        <v>246</v>
      </c>
      <c r="D13" s="80" t="s">
        <v>101</v>
      </c>
      <c r="E13" s="86" t="s">
        <v>46</v>
      </c>
      <c r="F13" s="88">
        <f t="shared" si="21"/>
        <v>1645.7705714285717</v>
      </c>
      <c r="G13" s="88">
        <f t="shared" si="23"/>
        <v>1645.7705714285717</v>
      </c>
      <c r="H13" s="88">
        <f t="shared" si="23"/>
        <v>1645.7705714285717</v>
      </c>
      <c r="I13" s="88">
        <f t="shared" si="23"/>
        <v>1645.7705714285717</v>
      </c>
      <c r="J13" s="88">
        <f t="shared" si="23"/>
        <v>1645.7705714285717</v>
      </c>
      <c r="K13" s="88">
        <f t="shared" si="23"/>
        <v>1645.7705714285717</v>
      </c>
      <c r="L13" s="88">
        <f t="shared" si="23"/>
        <v>1645.7705714285717</v>
      </c>
      <c r="M13" s="88">
        <f t="shared" si="23"/>
        <v>1645.7705714285717</v>
      </c>
      <c r="N13" s="88">
        <f t="shared" si="23"/>
        <v>1645.7705714285717</v>
      </c>
      <c r="O13" s="88">
        <f t="shared" si="23"/>
        <v>1645.7705714285717</v>
      </c>
      <c r="P13" s="88">
        <f t="shared" si="23"/>
        <v>1645.7705714285717</v>
      </c>
      <c r="Q13" s="88">
        <f t="shared" si="23"/>
        <v>1645.7705714285717</v>
      </c>
      <c r="R13" s="88">
        <f t="shared" si="23"/>
        <v>1645.7705714285717</v>
      </c>
      <c r="S13" s="88">
        <f t="shared" si="23"/>
        <v>1645.7705714285717</v>
      </c>
      <c r="T13" s="88">
        <f t="shared" si="23"/>
        <v>1645.7705714285717</v>
      </c>
      <c r="U13" s="88">
        <f t="shared" si="23"/>
        <v>1645.7705714285717</v>
      </c>
      <c r="V13" s="88">
        <f t="shared" si="23"/>
        <v>1645.7705714285717</v>
      </c>
      <c r="W13" s="88">
        <f t="shared" si="23"/>
        <v>1645.7705714285717</v>
      </c>
      <c r="X13" s="88">
        <f t="shared" si="23"/>
        <v>1645.7705714285717</v>
      </c>
      <c r="Y13" s="88">
        <f t="shared" si="23"/>
        <v>1645.7705714285717</v>
      </c>
      <c r="Z13" s="88">
        <f t="shared" si="23"/>
        <v>1645.7705714285717</v>
      </c>
      <c r="AA13" s="88">
        <f t="shared" si="23"/>
        <v>1645.7705714285717</v>
      </c>
      <c r="AB13" s="88">
        <f t="shared" si="23"/>
        <v>1645.7705714285717</v>
      </c>
      <c r="AC13" s="88">
        <f t="shared" si="23"/>
        <v>1645.7705714285717</v>
      </c>
      <c r="AD13" s="88">
        <f t="shared" si="23"/>
        <v>1645.7705714285717</v>
      </c>
      <c r="AE13" s="88">
        <f t="shared" si="23"/>
        <v>1645.7705714285717</v>
      </c>
      <c r="AF13" s="88">
        <f t="shared" si="23"/>
        <v>1645.7705714285717</v>
      </c>
      <c r="AG13" s="88">
        <f t="shared" si="23"/>
        <v>1645.7705714285717</v>
      </c>
      <c r="AH13" s="88">
        <f t="shared" si="23"/>
        <v>1645.7705714285717</v>
      </c>
      <c r="AI13" s="88">
        <f t="shared" si="23"/>
        <v>1645.7705714285717</v>
      </c>
      <c r="AJ13" s="88">
        <f t="shared" si="23"/>
        <v>1645.7705714285717</v>
      </c>
      <c r="AK13" s="88">
        <f t="shared" si="23"/>
        <v>1645.7705714285717</v>
      </c>
      <c r="AL13" s="88">
        <f t="shared" si="23"/>
        <v>1645.7705714285717</v>
      </c>
      <c r="AM13" s="88">
        <f t="shared" si="23"/>
        <v>1645.7705714285717</v>
      </c>
      <c r="AN13" s="88">
        <f t="shared" si="23"/>
        <v>1645.7705714285717</v>
      </c>
      <c r="AO13" s="88">
        <f t="shared" si="23"/>
        <v>1645.7705714285717</v>
      </c>
      <c r="AP13" s="88">
        <f t="shared" si="23"/>
        <v>1645.7705714285717</v>
      </c>
      <c r="AQ13" s="88">
        <f t="shared" si="23"/>
        <v>1645.7705714285717</v>
      </c>
      <c r="AR13" s="88">
        <f t="shared" si="23"/>
        <v>1645.7705714285717</v>
      </c>
      <c r="AS13" s="88">
        <f t="shared" si="23"/>
        <v>1645.7705714285717</v>
      </c>
      <c r="AT13" s="88">
        <f t="shared" si="23"/>
        <v>1645.7705714285717</v>
      </c>
      <c r="AU13" s="88">
        <f t="shared" si="23"/>
        <v>1645.7705714285717</v>
      </c>
      <c r="AV13" s="88">
        <f t="shared" si="23"/>
        <v>1645.7705714285717</v>
      </c>
      <c r="AW13" s="88">
        <f t="shared" si="23"/>
        <v>1645.7705714285717</v>
      </c>
      <c r="AX13" s="88">
        <f t="shared" si="23"/>
        <v>1645.7705714285717</v>
      </c>
      <c r="AY13" s="88">
        <f t="shared" si="23"/>
        <v>1645.7705714285717</v>
      </c>
      <c r="AZ13" s="88">
        <f t="shared" si="23"/>
        <v>1645.7705714285717</v>
      </c>
      <c r="BA13" s="88">
        <f t="shared" si="23"/>
        <v>1645.7705714285717</v>
      </c>
      <c r="BB13" s="88">
        <f t="shared" si="23"/>
        <v>1687.2740000000001</v>
      </c>
      <c r="BC13" s="88">
        <f t="shared" si="23"/>
        <v>1687.2740000000001</v>
      </c>
      <c r="BD13" s="88">
        <f t="shared" si="23"/>
        <v>1687.2740000000001</v>
      </c>
      <c r="BE13" s="88">
        <f t="shared" si="23"/>
        <v>1851.6914285714286</v>
      </c>
      <c r="BF13" s="88">
        <f t="shared" si="23"/>
        <v>1851.6914285714286</v>
      </c>
      <c r="BG13" s="88">
        <f t="shared" si="23"/>
        <v>1851.6914285714286</v>
      </c>
      <c r="BH13" s="88">
        <f t="shared" si="23"/>
        <v>1851.6914285714286</v>
      </c>
      <c r="BI13" s="88">
        <f t="shared" si="23"/>
        <v>1851.6914285714286</v>
      </c>
      <c r="BJ13" s="88">
        <f t="shared" si="23"/>
        <v>1851.6914285714286</v>
      </c>
      <c r="BK13" s="88">
        <f t="shared" si="23"/>
        <v>1851.6914285714286</v>
      </c>
      <c r="BL13" s="88">
        <f t="shared" si="23"/>
        <v>1851.6914285714286</v>
      </c>
      <c r="BM13" s="88">
        <f t="shared" si="23"/>
        <v>1851.6914285714286</v>
      </c>
      <c r="BN13" s="88">
        <f t="shared" si="23"/>
        <v>1851.6914285714286</v>
      </c>
      <c r="BO13" s="88">
        <f t="shared" si="23"/>
        <v>1851.6914285714286</v>
      </c>
      <c r="BP13" s="88">
        <f t="shared" si="23"/>
        <v>1851.6914285714286</v>
      </c>
      <c r="BQ13" s="88">
        <f t="shared" si="23"/>
        <v>1851.6914285714286</v>
      </c>
      <c r="BR13" s="88">
        <f t="shared" si="23"/>
        <v>1958.6425714285715</v>
      </c>
      <c r="BS13" s="88">
        <f t="shared" si="18"/>
        <v>1958.6425714285715</v>
      </c>
      <c r="BT13" s="88">
        <f t="shared" si="18"/>
        <v>1958.6425714285715</v>
      </c>
      <c r="BU13" s="88">
        <f t="shared" si="18"/>
        <v>1958.6425714285715</v>
      </c>
      <c r="BV13" s="88">
        <f t="shared" si="18"/>
        <v>1958.6425714285715</v>
      </c>
      <c r="BW13" s="88">
        <f t="shared" si="18"/>
        <v>1958.6425714285715</v>
      </c>
      <c r="BX13" s="88">
        <f t="shared" si="18"/>
        <v>1958.6425714285715</v>
      </c>
      <c r="BY13" s="88">
        <f t="shared" si="18"/>
        <v>1958.6425714285715</v>
      </c>
      <c r="BZ13" s="88">
        <f t="shared" si="18"/>
        <v>1958.6425714285715</v>
      </c>
      <c r="CA13" s="88">
        <f t="shared" si="18"/>
        <v>1958.6425714285715</v>
      </c>
      <c r="CB13" s="88">
        <f t="shared" si="18"/>
        <v>1958.6425714285715</v>
      </c>
      <c r="CC13" s="88">
        <f t="shared" si="18"/>
        <v>1958.6425714285715</v>
      </c>
      <c r="CD13" s="88">
        <f t="shared" ref="CD13:CK13" si="26">CD116*$F$3</f>
        <v>1958.6425714285715</v>
      </c>
      <c r="CE13" s="88">
        <f t="shared" si="26"/>
        <v>1958.6425714285715</v>
      </c>
      <c r="CF13" s="88">
        <f t="shared" si="26"/>
        <v>1958.6425714285715</v>
      </c>
      <c r="CG13" s="88">
        <f t="shared" si="26"/>
        <v>1958.6425714285715</v>
      </c>
      <c r="CH13" s="88">
        <f t="shared" si="26"/>
        <v>1958.6425714285715</v>
      </c>
      <c r="CI13" s="88">
        <f t="shared" si="26"/>
        <v>1958.6425714285715</v>
      </c>
      <c r="CJ13" s="88">
        <f t="shared" si="26"/>
        <v>1958.6425714285715</v>
      </c>
      <c r="CK13" s="88">
        <f t="shared" si="26"/>
        <v>1958.6425714285715</v>
      </c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</row>
    <row r="14" spans="1:101" s="3" customFormat="1" ht="10.5" x14ac:dyDescent="0.25">
      <c r="A14" s="145" t="str">
        <f t="shared" si="20"/>
        <v>2-3</v>
      </c>
      <c r="B14" s="79" t="s">
        <v>75</v>
      </c>
      <c r="C14" s="79" t="s">
        <v>246</v>
      </c>
      <c r="D14" s="80" t="s">
        <v>102</v>
      </c>
      <c r="E14" s="86" t="s">
        <v>46</v>
      </c>
      <c r="F14" s="88">
        <f t="shared" si="21"/>
        <v>1701.6405714285715</v>
      </c>
      <c r="G14" s="88">
        <f t="shared" si="23"/>
        <v>1701.6405714285715</v>
      </c>
      <c r="H14" s="88">
        <f t="shared" si="23"/>
        <v>1701.6405714285715</v>
      </c>
      <c r="I14" s="88">
        <f t="shared" si="23"/>
        <v>1701.6405714285715</v>
      </c>
      <c r="J14" s="88">
        <f t="shared" si="23"/>
        <v>1701.6405714285715</v>
      </c>
      <c r="K14" s="88">
        <f t="shared" si="23"/>
        <v>1701.6405714285715</v>
      </c>
      <c r="L14" s="88">
        <f t="shared" si="23"/>
        <v>1701.6405714285715</v>
      </c>
      <c r="M14" s="88">
        <f t="shared" si="23"/>
        <v>1701.6405714285715</v>
      </c>
      <c r="N14" s="88">
        <f t="shared" si="23"/>
        <v>1701.6405714285715</v>
      </c>
      <c r="O14" s="88">
        <f t="shared" si="23"/>
        <v>1701.6405714285715</v>
      </c>
      <c r="P14" s="88">
        <f t="shared" si="23"/>
        <v>1701.6405714285715</v>
      </c>
      <c r="Q14" s="88">
        <f t="shared" si="23"/>
        <v>1701.6405714285715</v>
      </c>
      <c r="R14" s="88">
        <f t="shared" si="23"/>
        <v>1701.6405714285715</v>
      </c>
      <c r="S14" s="88">
        <f t="shared" si="23"/>
        <v>1701.6405714285715</v>
      </c>
      <c r="T14" s="88">
        <f t="shared" si="23"/>
        <v>1701.6405714285715</v>
      </c>
      <c r="U14" s="88">
        <f t="shared" si="23"/>
        <v>1701.6405714285715</v>
      </c>
      <c r="V14" s="88">
        <f t="shared" si="23"/>
        <v>1701.6405714285715</v>
      </c>
      <c r="W14" s="88">
        <f t="shared" si="23"/>
        <v>1701.6405714285715</v>
      </c>
      <c r="X14" s="88">
        <f t="shared" si="23"/>
        <v>1701.6405714285715</v>
      </c>
      <c r="Y14" s="88">
        <f t="shared" si="23"/>
        <v>1701.6405714285715</v>
      </c>
      <c r="Z14" s="88">
        <f t="shared" si="23"/>
        <v>1701.6405714285715</v>
      </c>
      <c r="AA14" s="88">
        <f t="shared" si="23"/>
        <v>1701.6405714285715</v>
      </c>
      <c r="AB14" s="88">
        <f t="shared" si="23"/>
        <v>1701.6405714285715</v>
      </c>
      <c r="AC14" s="88">
        <f t="shared" si="23"/>
        <v>1701.6405714285715</v>
      </c>
      <c r="AD14" s="88">
        <f t="shared" si="23"/>
        <v>1701.6405714285715</v>
      </c>
      <c r="AE14" s="88">
        <f t="shared" si="23"/>
        <v>1701.6405714285715</v>
      </c>
      <c r="AF14" s="88">
        <f t="shared" si="23"/>
        <v>1701.6405714285715</v>
      </c>
      <c r="AG14" s="88">
        <f t="shared" si="23"/>
        <v>1701.6405714285715</v>
      </c>
      <c r="AH14" s="88">
        <f t="shared" si="23"/>
        <v>1701.6405714285715</v>
      </c>
      <c r="AI14" s="88">
        <f t="shared" si="23"/>
        <v>1701.6405714285715</v>
      </c>
      <c r="AJ14" s="88">
        <f t="shared" si="23"/>
        <v>1701.6405714285715</v>
      </c>
      <c r="AK14" s="88">
        <f t="shared" si="23"/>
        <v>1701.6405714285715</v>
      </c>
      <c r="AL14" s="88">
        <f t="shared" si="23"/>
        <v>1701.6405714285715</v>
      </c>
      <c r="AM14" s="88">
        <f t="shared" si="23"/>
        <v>1701.6405714285715</v>
      </c>
      <c r="AN14" s="88">
        <f t="shared" si="23"/>
        <v>1701.6405714285715</v>
      </c>
      <c r="AO14" s="88">
        <f t="shared" si="23"/>
        <v>1701.6405714285715</v>
      </c>
      <c r="AP14" s="88">
        <f t="shared" si="23"/>
        <v>1701.6405714285715</v>
      </c>
      <c r="AQ14" s="88">
        <f t="shared" si="23"/>
        <v>1701.6405714285715</v>
      </c>
      <c r="AR14" s="88">
        <f t="shared" si="23"/>
        <v>1701.6405714285715</v>
      </c>
      <c r="AS14" s="88">
        <f t="shared" si="23"/>
        <v>1701.6405714285715</v>
      </c>
      <c r="AT14" s="88">
        <f t="shared" si="23"/>
        <v>1701.6405714285715</v>
      </c>
      <c r="AU14" s="88">
        <f t="shared" si="23"/>
        <v>1701.6405714285715</v>
      </c>
      <c r="AV14" s="88">
        <f t="shared" si="23"/>
        <v>1701.6405714285715</v>
      </c>
      <c r="AW14" s="88">
        <f t="shared" si="23"/>
        <v>1701.6405714285715</v>
      </c>
      <c r="AX14" s="88">
        <f t="shared" si="23"/>
        <v>1701.6405714285715</v>
      </c>
      <c r="AY14" s="88">
        <f t="shared" si="23"/>
        <v>1701.6405714285715</v>
      </c>
      <c r="AZ14" s="88">
        <f t="shared" si="23"/>
        <v>1701.6405714285715</v>
      </c>
      <c r="BA14" s="88">
        <f t="shared" si="23"/>
        <v>1701.6405714285715</v>
      </c>
      <c r="BB14" s="88">
        <f t="shared" si="23"/>
        <v>1701.6405714285715</v>
      </c>
      <c r="BC14" s="88">
        <f t="shared" si="23"/>
        <v>1701.6405714285715</v>
      </c>
      <c r="BD14" s="88">
        <f t="shared" si="23"/>
        <v>1701.6405714285715</v>
      </c>
      <c r="BE14" s="88">
        <f t="shared" si="23"/>
        <v>1947.4685714285713</v>
      </c>
      <c r="BF14" s="88">
        <f t="shared" si="23"/>
        <v>1947.4685714285713</v>
      </c>
      <c r="BG14" s="88">
        <f t="shared" si="23"/>
        <v>1947.4685714285713</v>
      </c>
      <c r="BH14" s="88">
        <f t="shared" si="23"/>
        <v>1947.4685714285713</v>
      </c>
      <c r="BI14" s="88">
        <f t="shared" si="23"/>
        <v>1947.4685714285713</v>
      </c>
      <c r="BJ14" s="88">
        <f t="shared" si="23"/>
        <v>1947.4685714285713</v>
      </c>
      <c r="BK14" s="88">
        <f t="shared" si="23"/>
        <v>1947.4685714285713</v>
      </c>
      <c r="BL14" s="88">
        <f t="shared" si="23"/>
        <v>1947.4685714285713</v>
      </c>
      <c r="BM14" s="88">
        <f t="shared" si="23"/>
        <v>1947.4685714285713</v>
      </c>
      <c r="BN14" s="88">
        <f t="shared" si="23"/>
        <v>1947.4685714285713</v>
      </c>
      <c r="BO14" s="88">
        <f t="shared" si="23"/>
        <v>1947.4685714285713</v>
      </c>
      <c r="BP14" s="88">
        <f t="shared" si="23"/>
        <v>1947.4685714285713</v>
      </c>
      <c r="BQ14" s="88">
        <f t="shared" si="23"/>
        <v>1947.4685714285713</v>
      </c>
      <c r="BR14" s="88">
        <f t="shared" ref="BR14:CW17" si="27">BR117*$F$3</f>
        <v>2057.6122857142859</v>
      </c>
      <c r="BS14" s="88">
        <f t="shared" si="27"/>
        <v>2057.6122857142859</v>
      </c>
      <c r="BT14" s="88">
        <f t="shared" si="27"/>
        <v>2057.6122857142859</v>
      </c>
      <c r="BU14" s="88">
        <f t="shared" si="27"/>
        <v>2057.6122857142859</v>
      </c>
      <c r="BV14" s="88">
        <f t="shared" si="27"/>
        <v>2057.6122857142859</v>
      </c>
      <c r="BW14" s="88">
        <f t="shared" si="27"/>
        <v>2057.6122857142859</v>
      </c>
      <c r="BX14" s="88">
        <f t="shared" si="27"/>
        <v>2057.6122857142859</v>
      </c>
      <c r="BY14" s="88">
        <f t="shared" si="27"/>
        <v>2057.6122857142859</v>
      </c>
      <c r="BZ14" s="88">
        <f t="shared" si="27"/>
        <v>2057.6122857142859</v>
      </c>
      <c r="CA14" s="88">
        <f t="shared" si="27"/>
        <v>2057.6122857142859</v>
      </c>
      <c r="CB14" s="88">
        <f t="shared" si="27"/>
        <v>2057.6122857142859</v>
      </c>
      <c r="CC14" s="88">
        <f t="shared" si="27"/>
        <v>2057.6122857142859</v>
      </c>
      <c r="CD14" s="88">
        <f t="shared" ref="CD14:CK14" si="28">CD117*$F$3</f>
        <v>2057.6122857142859</v>
      </c>
      <c r="CE14" s="88">
        <f t="shared" si="28"/>
        <v>2057.6122857142859</v>
      </c>
      <c r="CF14" s="88">
        <f t="shared" si="28"/>
        <v>2057.6122857142859</v>
      </c>
      <c r="CG14" s="88">
        <f t="shared" si="28"/>
        <v>2057.6122857142859</v>
      </c>
      <c r="CH14" s="88">
        <f t="shared" si="28"/>
        <v>2057.6122857142859</v>
      </c>
      <c r="CI14" s="88">
        <f t="shared" si="28"/>
        <v>2057.6122857142859</v>
      </c>
      <c r="CJ14" s="88">
        <f t="shared" si="28"/>
        <v>2057.6122857142859</v>
      </c>
      <c r="CK14" s="88">
        <f t="shared" si="28"/>
        <v>2057.6122857142859</v>
      </c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</row>
    <row r="15" spans="1:101" s="3" customFormat="1" ht="10.5" x14ac:dyDescent="0.25">
      <c r="A15" s="145" t="str">
        <f t="shared" si="20"/>
        <v>3-1</v>
      </c>
      <c r="B15" s="79" t="s">
        <v>75</v>
      </c>
      <c r="C15" s="79" t="s">
        <v>247</v>
      </c>
      <c r="D15" s="80" t="s">
        <v>103</v>
      </c>
      <c r="E15" s="86" t="s">
        <v>46</v>
      </c>
      <c r="F15" s="88">
        <f t="shared" si="21"/>
        <v>1719.1997142857142</v>
      </c>
      <c r="G15" s="88">
        <f t="shared" ref="G15:BR18" si="29">G118*$F$3</f>
        <v>1719.1997142857142</v>
      </c>
      <c r="H15" s="88">
        <f t="shared" si="29"/>
        <v>1719.1997142857142</v>
      </c>
      <c r="I15" s="88">
        <f t="shared" si="29"/>
        <v>1719.1997142857142</v>
      </c>
      <c r="J15" s="88">
        <f t="shared" si="29"/>
        <v>1719.1997142857142</v>
      </c>
      <c r="K15" s="88">
        <f t="shared" si="29"/>
        <v>1719.1997142857142</v>
      </c>
      <c r="L15" s="88">
        <f t="shared" si="29"/>
        <v>1719.1997142857142</v>
      </c>
      <c r="M15" s="88">
        <f t="shared" si="29"/>
        <v>1719.1997142857142</v>
      </c>
      <c r="N15" s="88">
        <f t="shared" si="29"/>
        <v>1719.1997142857142</v>
      </c>
      <c r="O15" s="88">
        <f t="shared" si="29"/>
        <v>1719.1997142857142</v>
      </c>
      <c r="P15" s="88">
        <f t="shared" si="29"/>
        <v>1719.1997142857142</v>
      </c>
      <c r="Q15" s="88">
        <f t="shared" si="29"/>
        <v>1719.1997142857142</v>
      </c>
      <c r="R15" s="88">
        <f t="shared" si="29"/>
        <v>1719.1997142857142</v>
      </c>
      <c r="S15" s="88">
        <f t="shared" si="29"/>
        <v>1719.1997142857142</v>
      </c>
      <c r="T15" s="88">
        <f t="shared" si="29"/>
        <v>1719.1997142857142</v>
      </c>
      <c r="U15" s="88">
        <f t="shared" si="29"/>
        <v>1719.1997142857142</v>
      </c>
      <c r="V15" s="88">
        <f t="shared" si="29"/>
        <v>1719.1997142857142</v>
      </c>
      <c r="W15" s="88">
        <f t="shared" si="29"/>
        <v>1719.1997142857142</v>
      </c>
      <c r="X15" s="88">
        <f t="shared" si="29"/>
        <v>1719.1997142857142</v>
      </c>
      <c r="Y15" s="88">
        <f t="shared" si="29"/>
        <v>1719.1997142857142</v>
      </c>
      <c r="Z15" s="88">
        <f t="shared" si="29"/>
        <v>1719.1997142857142</v>
      </c>
      <c r="AA15" s="88">
        <f t="shared" si="29"/>
        <v>1719.1997142857142</v>
      </c>
      <c r="AB15" s="88">
        <f t="shared" si="29"/>
        <v>1719.1997142857142</v>
      </c>
      <c r="AC15" s="88">
        <f t="shared" si="29"/>
        <v>1719.1997142857142</v>
      </c>
      <c r="AD15" s="88">
        <f t="shared" si="29"/>
        <v>1719.1997142857142</v>
      </c>
      <c r="AE15" s="88">
        <f t="shared" si="29"/>
        <v>1719.1997142857142</v>
      </c>
      <c r="AF15" s="88">
        <f t="shared" si="29"/>
        <v>1719.1997142857142</v>
      </c>
      <c r="AG15" s="88">
        <f t="shared" si="29"/>
        <v>1719.1997142857142</v>
      </c>
      <c r="AH15" s="88">
        <f t="shared" si="29"/>
        <v>1719.1997142857142</v>
      </c>
      <c r="AI15" s="88">
        <f t="shared" si="29"/>
        <v>1719.1997142857142</v>
      </c>
      <c r="AJ15" s="88">
        <f t="shared" si="29"/>
        <v>1719.1997142857142</v>
      </c>
      <c r="AK15" s="88">
        <f t="shared" si="29"/>
        <v>1719.1997142857142</v>
      </c>
      <c r="AL15" s="88">
        <f t="shared" si="29"/>
        <v>1719.1997142857142</v>
      </c>
      <c r="AM15" s="88">
        <f t="shared" si="29"/>
        <v>1719.1997142857142</v>
      </c>
      <c r="AN15" s="88">
        <f t="shared" si="29"/>
        <v>1719.1997142857142</v>
      </c>
      <c r="AO15" s="88">
        <f t="shared" si="29"/>
        <v>1719.1997142857142</v>
      </c>
      <c r="AP15" s="88">
        <f t="shared" si="29"/>
        <v>1719.1997142857142</v>
      </c>
      <c r="AQ15" s="88">
        <f t="shared" si="29"/>
        <v>1719.1997142857142</v>
      </c>
      <c r="AR15" s="88">
        <f t="shared" si="29"/>
        <v>1719.1997142857142</v>
      </c>
      <c r="AS15" s="88">
        <f t="shared" si="29"/>
        <v>1719.1997142857142</v>
      </c>
      <c r="AT15" s="88">
        <f t="shared" si="29"/>
        <v>1719.1997142857142</v>
      </c>
      <c r="AU15" s="88">
        <f t="shared" si="29"/>
        <v>1719.1997142857142</v>
      </c>
      <c r="AV15" s="88">
        <f t="shared" si="29"/>
        <v>1719.1997142857142</v>
      </c>
      <c r="AW15" s="88">
        <f t="shared" si="29"/>
        <v>1719.1997142857142</v>
      </c>
      <c r="AX15" s="88">
        <f t="shared" si="29"/>
        <v>1719.1997142857142</v>
      </c>
      <c r="AY15" s="88">
        <f t="shared" si="29"/>
        <v>1719.1997142857142</v>
      </c>
      <c r="AZ15" s="88">
        <f t="shared" si="29"/>
        <v>1719.1997142857142</v>
      </c>
      <c r="BA15" s="88">
        <f t="shared" si="29"/>
        <v>1719.1997142857142</v>
      </c>
      <c r="BB15" s="88">
        <f t="shared" si="29"/>
        <v>1719.1997142857142</v>
      </c>
      <c r="BC15" s="88">
        <f t="shared" si="29"/>
        <v>1719.1997142857142</v>
      </c>
      <c r="BD15" s="88">
        <f t="shared" si="29"/>
        <v>1719.1997142857142</v>
      </c>
      <c r="BE15" s="88">
        <f t="shared" si="29"/>
        <v>1979.3942857142858</v>
      </c>
      <c r="BF15" s="88">
        <f t="shared" si="29"/>
        <v>1979.3942857142858</v>
      </c>
      <c r="BG15" s="88">
        <f t="shared" si="29"/>
        <v>1979.3942857142858</v>
      </c>
      <c r="BH15" s="88">
        <f t="shared" si="29"/>
        <v>1979.3942857142858</v>
      </c>
      <c r="BI15" s="88">
        <f t="shared" si="29"/>
        <v>1979.3942857142858</v>
      </c>
      <c r="BJ15" s="88">
        <f t="shared" si="29"/>
        <v>1979.3942857142858</v>
      </c>
      <c r="BK15" s="88">
        <f t="shared" si="29"/>
        <v>1979.3942857142858</v>
      </c>
      <c r="BL15" s="88">
        <f t="shared" si="29"/>
        <v>1979.3942857142858</v>
      </c>
      <c r="BM15" s="88">
        <f t="shared" si="29"/>
        <v>1979.3942857142858</v>
      </c>
      <c r="BN15" s="88">
        <f t="shared" si="29"/>
        <v>1979.3942857142858</v>
      </c>
      <c r="BO15" s="88">
        <f t="shared" si="29"/>
        <v>1979.3942857142858</v>
      </c>
      <c r="BP15" s="88">
        <f t="shared" si="29"/>
        <v>1979.3942857142858</v>
      </c>
      <c r="BQ15" s="88">
        <f t="shared" si="29"/>
        <v>1979.3942857142858</v>
      </c>
      <c r="BR15" s="88">
        <f t="shared" si="29"/>
        <v>2081.5565714285713</v>
      </c>
      <c r="BS15" s="88">
        <f t="shared" si="27"/>
        <v>2081.5565714285713</v>
      </c>
      <c r="BT15" s="88">
        <f t="shared" si="27"/>
        <v>2081.5565714285713</v>
      </c>
      <c r="BU15" s="88">
        <f t="shared" si="27"/>
        <v>2081.5565714285713</v>
      </c>
      <c r="BV15" s="88">
        <f t="shared" si="27"/>
        <v>2081.5565714285713</v>
      </c>
      <c r="BW15" s="88">
        <f t="shared" si="27"/>
        <v>2081.5565714285713</v>
      </c>
      <c r="BX15" s="88">
        <f t="shared" si="27"/>
        <v>2081.5565714285713</v>
      </c>
      <c r="BY15" s="88">
        <f t="shared" si="27"/>
        <v>2081.5565714285713</v>
      </c>
      <c r="BZ15" s="88">
        <f t="shared" si="27"/>
        <v>2081.5565714285713</v>
      </c>
      <c r="CA15" s="88">
        <f t="shared" si="27"/>
        <v>2081.5565714285713</v>
      </c>
      <c r="CB15" s="88">
        <f t="shared" si="27"/>
        <v>2081.5565714285713</v>
      </c>
      <c r="CC15" s="88">
        <f t="shared" si="27"/>
        <v>2081.5565714285713</v>
      </c>
      <c r="CD15" s="88">
        <f t="shared" ref="CD15:CK15" si="30">CD118*$F$3</f>
        <v>2081.5565714285713</v>
      </c>
      <c r="CE15" s="88">
        <f t="shared" si="30"/>
        <v>2081.5565714285713</v>
      </c>
      <c r="CF15" s="88">
        <f t="shared" si="30"/>
        <v>2081.5565714285713</v>
      </c>
      <c r="CG15" s="88">
        <f t="shared" si="30"/>
        <v>2081.5565714285713</v>
      </c>
      <c r="CH15" s="88">
        <f t="shared" si="30"/>
        <v>2081.5565714285713</v>
      </c>
      <c r="CI15" s="88">
        <f t="shared" si="30"/>
        <v>2081.5565714285713</v>
      </c>
      <c r="CJ15" s="88">
        <f t="shared" si="30"/>
        <v>2081.5565714285713</v>
      </c>
      <c r="CK15" s="88">
        <f t="shared" si="30"/>
        <v>2081.5565714285713</v>
      </c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</row>
    <row r="16" spans="1:101" s="3" customFormat="1" ht="10.5" x14ac:dyDescent="0.25">
      <c r="A16" s="145" t="str">
        <f t="shared" si="20"/>
        <v>3-2</v>
      </c>
      <c r="B16" s="79" t="s">
        <v>75</v>
      </c>
      <c r="C16" s="79" t="s">
        <v>247</v>
      </c>
      <c r="D16" s="80" t="s">
        <v>104</v>
      </c>
      <c r="E16" s="86" t="s">
        <v>46</v>
      </c>
      <c r="F16" s="88">
        <f t="shared" si="21"/>
        <v>1728.7774285714286</v>
      </c>
      <c r="G16" s="88">
        <f t="shared" si="29"/>
        <v>1728.7774285714286</v>
      </c>
      <c r="H16" s="88">
        <f t="shared" si="29"/>
        <v>1728.7774285714286</v>
      </c>
      <c r="I16" s="88">
        <f t="shared" si="29"/>
        <v>1728.7774285714286</v>
      </c>
      <c r="J16" s="88">
        <f t="shared" si="29"/>
        <v>1728.7774285714286</v>
      </c>
      <c r="K16" s="88">
        <f t="shared" si="29"/>
        <v>1728.7774285714286</v>
      </c>
      <c r="L16" s="88">
        <f t="shared" si="29"/>
        <v>1728.7774285714286</v>
      </c>
      <c r="M16" s="88">
        <f t="shared" si="29"/>
        <v>1728.7774285714286</v>
      </c>
      <c r="N16" s="88">
        <f t="shared" si="29"/>
        <v>1728.7774285714286</v>
      </c>
      <c r="O16" s="88">
        <f t="shared" si="29"/>
        <v>1728.7774285714286</v>
      </c>
      <c r="P16" s="88">
        <f t="shared" si="29"/>
        <v>1728.7774285714286</v>
      </c>
      <c r="Q16" s="88">
        <f t="shared" si="29"/>
        <v>1728.7774285714286</v>
      </c>
      <c r="R16" s="88">
        <f t="shared" si="29"/>
        <v>1728.7774285714286</v>
      </c>
      <c r="S16" s="88">
        <f t="shared" si="29"/>
        <v>1728.7774285714286</v>
      </c>
      <c r="T16" s="88">
        <f t="shared" si="29"/>
        <v>1728.7774285714286</v>
      </c>
      <c r="U16" s="88">
        <f t="shared" si="29"/>
        <v>1728.7774285714286</v>
      </c>
      <c r="V16" s="88">
        <f t="shared" si="29"/>
        <v>1728.7774285714286</v>
      </c>
      <c r="W16" s="88">
        <f t="shared" si="29"/>
        <v>1728.7774285714286</v>
      </c>
      <c r="X16" s="88">
        <f t="shared" si="29"/>
        <v>1728.7774285714286</v>
      </c>
      <c r="Y16" s="88">
        <f t="shared" si="29"/>
        <v>1728.7774285714286</v>
      </c>
      <c r="Z16" s="88">
        <f t="shared" si="29"/>
        <v>1728.7774285714286</v>
      </c>
      <c r="AA16" s="88">
        <f t="shared" si="29"/>
        <v>1728.7774285714286</v>
      </c>
      <c r="AB16" s="88">
        <f t="shared" si="29"/>
        <v>1728.7774285714286</v>
      </c>
      <c r="AC16" s="88">
        <f t="shared" si="29"/>
        <v>1728.7774285714286</v>
      </c>
      <c r="AD16" s="88">
        <f t="shared" si="29"/>
        <v>1728.7774285714286</v>
      </c>
      <c r="AE16" s="88">
        <f t="shared" si="29"/>
        <v>1728.7774285714286</v>
      </c>
      <c r="AF16" s="88">
        <f t="shared" si="29"/>
        <v>1728.7774285714286</v>
      </c>
      <c r="AG16" s="88">
        <f t="shared" si="29"/>
        <v>1728.7774285714286</v>
      </c>
      <c r="AH16" s="88">
        <f t="shared" si="29"/>
        <v>1728.7774285714286</v>
      </c>
      <c r="AI16" s="88">
        <f t="shared" si="29"/>
        <v>1728.7774285714286</v>
      </c>
      <c r="AJ16" s="88">
        <f t="shared" si="29"/>
        <v>1728.7774285714286</v>
      </c>
      <c r="AK16" s="88">
        <f t="shared" si="29"/>
        <v>1728.7774285714286</v>
      </c>
      <c r="AL16" s="88">
        <f t="shared" si="29"/>
        <v>1728.7774285714286</v>
      </c>
      <c r="AM16" s="88">
        <f t="shared" si="29"/>
        <v>1728.7774285714286</v>
      </c>
      <c r="AN16" s="88">
        <f t="shared" si="29"/>
        <v>1728.7774285714286</v>
      </c>
      <c r="AO16" s="88">
        <f t="shared" si="29"/>
        <v>1728.7774285714286</v>
      </c>
      <c r="AP16" s="88">
        <f t="shared" si="29"/>
        <v>1728.7774285714286</v>
      </c>
      <c r="AQ16" s="88">
        <f t="shared" si="29"/>
        <v>1728.7774285714286</v>
      </c>
      <c r="AR16" s="88">
        <f t="shared" si="29"/>
        <v>1728.7774285714286</v>
      </c>
      <c r="AS16" s="88">
        <f t="shared" si="29"/>
        <v>1728.7774285714286</v>
      </c>
      <c r="AT16" s="88">
        <f t="shared" si="29"/>
        <v>1728.7774285714286</v>
      </c>
      <c r="AU16" s="88">
        <f t="shared" si="29"/>
        <v>1728.7774285714286</v>
      </c>
      <c r="AV16" s="88">
        <f t="shared" si="29"/>
        <v>1728.7774285714286</v>
      </c>
      <c r="AW16" s="88">
        <f t="shared" si="29"/>
        <v>1728.7774285714286</v>
      </c>
      <c r="AX16" s="88">
        <f t="shared" si="29"/>
        <v>1728.7774285714286</v>
      </c>
      <c r="AY16" s="88">
        <f t="shared" si="29"/>
        <v>1728.7774285714286</v>
      </c>
      <c r="AZ16" s="88">
        <f t="shared" si="29"/>
        <v>1728.7774285714286</v>
      </c>
      <c r="BA16" s="88">
        <f t="shared" si="29"/>
        <v>1728.7774285714286</v>
      </c>
      <c r="BB16" s="88">
        <f t="shared" si="29"/>
        <v>1728.7774285714286</v>
      </c>
      <c r="BC16" s="88">
        <f t="shared" si="29"/>
        <v>1728.7774285714286</v>
      </c>
      <c r="BD16" s="88">
        <f t="shared" si="29"/>
        <v>1728.7774285714286</v>
      </c>
      <c r="BE16" s="88">
        <f t="shared" si="29"/>
        <v>2011.32</v>
      </c>
      <c r="BF16" s="88">
        <f t="shared" si="29"/>
        <v>2011.32</v>
      </c>
      <c r="BG16" s="88">
        <f t="shared" si="29"/>
        <v>2011.32</v>
      </c>
      <c r="BH16" s="88">
        <f t="shared" si="29"/>
        <v>2011.32</v>
      </c>
      <c r="BI16" s="88">
        <f t="shared" si="29"/>
        <v>2011.32</v>
      </c>
      <c r="BJ16" s="88">
        <f t="shared" si="29"/>
        <v>2011.32</v>
      </c>
      <c r="BK16" s="88">
        <f t="shared" si="29"/>
        <v>2011.32</v>
      </c>
      <c r="BL16" s="88">
        <f t="shared" si="29"/>
        <v>2011.32</v>
      </c>
      <c r="BM16" s="88">
        <f t="shared" si="29"/>
        <v>2011.32</v>
      </c>
      <c r="BN16" s="88">
        <f t="shared" si="29"/>
        <v>2011.32</v>
      </c>
      <c r="BO16" s="88">
        <f t="shared" si="29"/>
        <v>2011.32</v>
      </c>
      <c r="BP16" s="88">
        <f t="shared" si="29"/>
        <v>2011.32</v>
      </c>
      <c r="BQ16" s="88">
        <f t="shared" si="29"/>
        <v>2011.32</v>
      </c>
      <c r="BR16" s="88">
        <f t="shared" si="29"/>
        <v>2116.674857142857</v>
      </c>
      <c r="BS16" s="88">
        <f t="shared" si="27"/>
        <v>2116.674857142857</v>
      </c>
      <c r="BT16" s="88">
        <f t="shared" si="27"/>
        <v>2116.674857142857</v>
      </c>
      <c r="BU16" s="88">
        <f t="shared" si="27"/>
        <v>2116.674857142857</v>
      </c>
      <c r="BV16" s="88">
        <f t="shared" si="27"/>
        <v>2116.674857142857</v>
      </c>
      <c r="BW16" s="88">
        <f t="shared" si="27"/>
        <v>2116.674857142857</v>
      </c>
      <c r="BX16" s="88">
        <f t="shared" si="27"/>
        <v>2116.674857142857</v>
      </c>
      <c r="BY16" s="88">
        <f t="shared" si="27"/>
        <v>2116.674857142857</v>
      </c>
      <c r="BZ16" s="88">
        <f t="shared" si="27"/>
        <v>2116.674857142857</v>
      </c>
      <c r="CA16" s="88">
        <f t="shared" si="27"/>
        <v>2116.674857142857</v>
      </c>
      <c r="CB16" s="88">
        <f t="shared" si="27"/>
        <v>2116.674857142857</v>
      </c>
      <c r="CC16" s="88">
        <f t="shared" si="27"/>
        <v>2116.674857142857</v>
      </c>
      <c r="CD16" s="88">
        <f t="shared" ref="CD16:CK16" si="31">CD119*$F$3</f>
        <v>2116.674857142857</v>
      </c>
      <c r="CE16" s="88">
        <f t="shared" si="31"/>
        <v>2116.674857142857</v>
      </c>
      <c r="CF16" s="88">
        <f t="shared" si="31"/>
        <v>2116.674857142857</v>
      </c>
      <c r="CG16" s="88">
        <f t="shared" si="31"/>
        <v>2116.674857142857</v>
      </c>
      <c r="CH16" s="88">
        <f t="shared" si="31"/>
        <v>2116.674857142857</v>
      </c>
      <c r="CI16" s="88">
        <f t="shared" si="31"/>
        <v>2116.674857142857</v>
      </c>
      <c r="CJ16" s="88">
        <f t="shared" si="31"/>
        <v>2116.674857142857</v>
      </c>
      <c r="CK16" s="88">
        <f t="shared" si="31"/>
        <v>2116.674857142857</v>
      </c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</row>
    <row r="17" spans="1:101" s="3" customFormat="1" ht="10.5" x14ac:dyDescent="0.25">
      <c r="A17" s="145" t="str">
        <f t="shared" si="20"/>
        <v>3-3</v>
      </c>
      <c r="B17" s="79" t="s">
        <v>75</v>
      </c>
      <c r="C17" s="79" t="s">
        <v>247</v>
      </c>
      <c r="D17" s="80" t="s">
        <v>105</v>
      </c>
      <c r="E17" s="86" t="s">
        <v>46</v>
      </c>
      <c r="F17" s="88">
        <f t="shared" si="21"/>
        <v>1776.6660000000002</v>
      </c>
      <c r="G17" s="88">
        <f t="shared" si="29"/>
        <v>1776.6660000000002</v>
      </c>
      <c r="H17" s="88">
        <f t="shared" si="29"/>
        <v>1776.6660000000002</v>
      </c>
      <c r="I17" s="88">
        <f t="shared" si="29"/>
        <v>1776.6660000000002</v>
      </c>
      <c r="J17" s="88">
        <f t="shared" si="29"/>
        <v>1776.6660000000002</v>
      </c>
      <c r="K17" s="88">
        <f t="shared" si="29"/>
        <v>1776.6660000000002</v>
      </c>
      <c r="L17" s="88">
        <f t="shared" si="29"/>
        <v>1776.6660000000002</v>
      </c>
      <c r="M17" s="88">
        <f t="shared" si="29"/>
        <v>1776.6660000000002</v>
      </c>
      <c r="N17" s="88">
        <f t="shared" si="29"/>
        <v>1776.6660000000002</v>
      </c>
      <c r="O17" s="88">
        <f t="shared" si="29"/>
        <v>1776.6660000000002</v>
      </c>
      <c r="P17" s="88">
        <f t="shared" si="29"/>
        <v>1776.6660000000002</v>
      </c>
      <c r="Q17" s="88">
        <f t="shared" si="29"/>
        <v>1776.6660000000002</v>
      </c>
      <c r="R17" s="88">
        <f t="shared" si="29"/>
        <v>1776.6660000000002</v>
      </c>
      <c r="S17" s="88">
        <f t="shared" si="29"/>
        <v>1776.6660000000002</v>
      </c>
      <c r="T17" s="88">
        <f t="shared" si="29"/>
        <v>1776.6660000000002</v>
      </c>
      <c r="U17" s="88">
        <f t="shared" si="29"/>
        <v>1776.6660000000002</v>
      </c>
      <c r="V17" s="88">
        <f t="shared" si="29"/>
        <v>1776.6660000000002</v>
      </c>
      <c r="W17" s="88">
        <f t="shared" si="29"/>
        <v>1776.6660000000002</v>
      </c>
      <c r="X17" s="88">
        <f t="shared" si="29"/>
        <v>1776.6660000000002</v>
      </c>
      <c r="Y17" s="88">
        <f t="shared" si="29"/>
        <v>1776.6660000000002</v>
      </c>
      <c r="Z17" s="88">
        <f t="shared" si="29"/>
        <v>1776.6660000000002</v>
      </c>
      <c r="AA17" s="88">
        <f t="shared" si="29"/>
        <v>1776.6660000000002</v>
      </c>
      <c r="AB17" s="88">
        <f t="shared" si="29"/>
        <v>1776.6660000000002</v>
      </c>
      <c r="AC17" s="88">
        <f t="shared" si="29"/>
        <v>1776.6660000000002</v>
      </c>
      <c r="AD17" s="88">
        <f t="shared" si="29"/>
        <v>1776.6660000000002</v>
      </c>
      <c r="AE17" s="88">
        <f t="shared" si="29"/>
        <v>1776.6660000000002</v>
      </c>
      <c r="AF17" s="88">
        <f t="shared" si="29"/>
        <v>1776.6660000000002</v>
      </c>
      <c r="AG17" s="88">
        <f t="shared" si="29"/>
        <v>1776.6660000000002</v>
      </c>
      <c r="AH17" s="88">
        <f t="shared" si="29"/>
        <v>1776.6660000000002</v>
      </c>
      <c r="AI17" s="88">
        <f t="shared" si="29"/>
        <v>1776.6660000000002</v>
      </c>
      <c r="AJ17" s="88">
        <f t="shared" si="29"/>
        <v>1776.6660000000002</v>
      </c>
      <c r="AK17" s="88">
        <f t="shared" si="29"/>
        <v>1776.6660000000002</v>
      </c>
      <c r="AL17" s="88">
        <f t="shared" si="29"/>
        <v>1776.6660000000002</v>
      </c>
      <c r="AM17" s="88">
        <f t="shared" si="29"/>
        <v>1776.6660000000002</v>
      </c>
      <c r="AN17" s="88">
        <f t="shared" si="29"/>
        <v>1776.6660000000002</v>
      </c>
      <c r="AO17" s="88">
        <f t="shared" si="29"/>
        <v>1776.6660000000002</v>
      </c>
      <c r="AP17" s="88">
        <f t="shared" si="29"/>
        <v>1776.6660000000002</v>
      </c>
      <c r="AQ17" s="88">
        <f t="shared" si="29"/>
        <v>1776.6660000000002</v>
      </c>
      <c r="AR17" s="88">
        <f t="shared" si="29"/>
        <v>1776.6660000000002</v>
      </c>
      <c r="AS17" s="88">
        <f t="shared" si="29"/>
        <v>1776.6660000000002</v>
      </c>
      <c r="AT17" s="88">
        <f t="shared" si="29"/>
        <v>1776.6660000000002</v>
      </c>
      <c r="AU17" s="88">
        <f t="shared" si="29"/>
        <v>1776.6660000000002</v>
      </c>
      <c r="AV17" s="88">
        <f t="shared" si="29"/>
        <v>1776.6660000000002</v>
      </c>
      <c r="AW17" s="88">
        <f t="shared" si="29"/>
        <v>1776.6660000000002</v>
      </c>
      <c r="AX17" s="88">
        <f t="shared" si="29"/>
        <v>1776.6660000000002</v>
      </c>
      <c r="AY17" s="88">
        <f t="shared" si="29"/>
        <v>1776.6660000000002</v>
      </c>
      <c r="AZ17" s="88">
        <f t="shared" si="29"/>
        <v>1776.6660000000002</v>
      </c>
      <c r="BA17" s="88">
        <f t="shared" si="29"/>
        <v>1776.6660000000002</v>
      </c>
      <c r="BB17" s="88">
        <f t="shared" si="29"/>
        <v>1776.6660000000002</v>
      </c>
      <c r="BC17" s="88">
        <f t="shared" si="29"/>
        <v>1776.6660000000002</v>
      </c>
      <c r="BD17" s="88">
        <f t="shared" si="29"/>
        <v>1776.6660000000002</v>
      </c>
      <c r="BE17" s="88">
        <f t="shared" si="29"/>
        <v>2075.1714285714288</v>
      </c>
      <c r="BF17" s="88">
        <f t="shared" si="29"/>
        <v>2075.1714285714288</v>
      </c>
      <c r="BG17" s="88">
        <f t="shared" si="29"/>
        <v>2075.1714285714288</v>
      </c>
      <c r="BH17" s="88">
        <f t="shared" si="29"/>
        <v>2075.1714285714288</v>
      </c>
      <c r="BI17" s="88">
        <f t="shared" si="29"/>
        <v>2075.1714285714288</v>
      </c>
      <c r="BJ17" s="88">
        <f t="shared" si="29"/>
        <v>2075.1714285714288</v>
      </c>
      <c r="BK17" s="88">
        <f t="shared" si="29"/>
        <v>2075.1714285714288</v>
      </c>
      <c r="BL17" s="88">
        <f t="shared" si="29"/>
        <v>2075.1714285714288</v>
      </c>
      <c r="BM17" s="88">
        <f t="shared" si="29"/>
        <v>2075.1714285714288</v>
      </c>
      <c r="BN17" s="88">
        <f t="shared" si="29"/>
        <v>2075.1714285714288</v>
      </c>
      <c r="BO17" s="88">
        <f t="shared" si="29"/>
        <v>2075.1714285714288</v>
      </c>
      <c r="BP17" s="88">
        <f t="shared" si="29"/>
        <v>2075.1714285714288</v>
      </c>
      <c r="BQ17" s="88">
        <f t="shared" si="29"/>
        <v>2075.1714285714288</v>
      </c>
      <c r="BR17" s="88">
        <f t="shared" si="29"/>
        <v>2185.3151428571427</v>
      </c>
      <c r="BS17" s="88">
        <f t="shared" si="27"/>
        <v>2185.3151428571427</v>
      </c>
      <c r="BT17" s="88">
        <f t="shared" si="27"/>
        <v>2185.3151428571427</v>
      </c>
      <c r="BU17" s="88">
        <f t="shared" si="27"/>
        <v>2185.3151428571427</v>
      </c>
      <c r="BV17" s="88">
        <f t="shared" si="27"/>
        <v>2185.3151428571427</v>
      </c>
      <c r="BW17" s="88">
        <f t="shared" si="27"/>
        <v>2185.3151428571427</v>
      </c>
      <c r="BX17" s="88">
        <f t="shared" si="27"/>
        <v>2185.3151428571427</v>
      </c>
      <c r="BY17" s="88">
        <f t="shared" si="27"/>
        <v>2185.3151428571427</v>
      </c>
      <c r="BZ17" s="88">
        <f t="shared" si="27"/>
        <v>2185.3151428571427</v>
      </c>
      <c r="CA17" s="88">
        <f t="shared" si="27"/>
        <v>2185.3151428571427</v>
      </c>
      <c r="CB17" s="88">
        <f t="shared" si="27"/>
        <v>2185.3151428571427</v>
      </c>
      <c r="CC17" s="88">
        <f t="shared" si="27"/>
        <v>2185.3151428571427</v>
      </c>
      <c r="CD17" s="88">
        <f t="shared" ref="CD17:CK17" si="32">CD120*$F$3</f>
        <v>2185.3151428571427</v>
      </c>
      <c r="CE17" s="88">
        <f t="shared" si="32"/>
        <v>2185.3151428571427</v>
      </c>
      <c r="CF17" s="88">
        <f t="shared" si="32"/>
        <v>2185.3151428571427</v>
      </c>
      <c r="CG17" s="88">
        <f t="shared" si="32"/>
        <v>2185.3151428571427</v>
      </c>
      <c r="CH17" s="88">
        <f t="shared" si="32"/>
        <v>2185.3151428571427</v>
      </c>
      <c r="CI17" s="88">
        <f t="shared" si="32"/>
        <v>2185.3151428571427</v>
      </c>
      <c r="CJ17" s="88">
        <f t="shared" si="32"/>
        <v>2185.3151428571427</v>
      </c>
      <c r="CK17" s="88">
        <f t="shared" si="32"/>
        <v>2185.3151428571427</v>
      </c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</row>
    <row r="18" spans="1:101" s="3" customFormat="1" ht="10.5" x14ac:dyDescent="0.25">
      <c r="A18" s="145" t="str">
        <f t="shared" si="20"/>
        <v>4-1</v>
      </c>
      <c r="B18" s="79" t="s">
        <v>257</v>
      </c>
      <c r="C18" s="79" t="s">
        <v>248</v>
      </c>
      <c r="D18" s="80" t="s">
        <v>106</v>
      </c>
      <c r="E18" s="86" t="s">
        <v>46</v>
      </c>
      <c r="F18" s="88">
        <f t="shared" si="21"/>
        <v>1803.8028571428574</v>
      </c>
      <c r="G18" s="88">
        <f t="shared" si="29"/>
        <v>1803.8028571428574</v>
      </c>
      <c r="H18" s="88">
        <f t="shared" si="29"/>
        <v>1803.8028571428574</v>
      </c>
      <c r="I18" s="88">
        <f t="shared" si="29"/>
        <v>1803.8028571428574</v>
      </c>
      <c r="J18" s="88">
        <f t="shared" si="29"/>
        <v>1803.8028571428574</v>
      </c>
      <c r="K18" s="88">
        <f t="shared" si="29"/>
        <v>1803.8028571428574</v>
      </c>
      <c r="L18" s="88">
        <f t="shared" si="29"/>
        <v>1803.8028571428574</v>
      </c>
      <c r="M18" s="88">
        <f t="shared" si="29"/>
        <v>1803.8028571428574</v>
      </c>
      <c r="N18" s="88">
        <f t="shared" si="29"/>
        <v>1803.8028571428574</v>
      </c>
      <c r="O18" s="88">
        <f t="shared" si="29"/>
        <v>1803.8028571428574</v>
      </c>
      <c r="P18" s="88">
        <f t="shared" si="29"/>
        <v>1803.8028571428574</v>
      </c>
      <c r="Q18" s="88">
        <f t="shared" si="29"/>
        <v>1803.8028571428574</v>
      </c>
      <c r="R18" s="88">
        <f t="shared" si="29"/>
        <v>1803.8028571428574</v>
      </c>
      <c r="S18" s="88">
        <f t="shared" si="29"/>
        <v>1803.8028571428574</v>
      </c>
      <c r="T18" s="88">
        <f t="shared" si="29"/>
        <v>1803.8028571428574</v>
      </c>
      <c r="U18" s="88">
        <f t="shared" si="29"/>
        <v>1803.8028571428574</v>
      </c>
      <c r="V18" s="88">
        <f t="shared" si="29"/>
        <v>1803.8028571428574</v>
      </c>
      <c r="W18" s="88">
        <f t="shared" si="29"/>
        <v>1803.8028571428574</v>
      </c>
      <c r="X18" s="88">
        <f t="shared" si="29"/>
        <v>1803.8028571428574</v>
      </c>
      <c r="Y18" s="88">
        <f t="shared" si="29"/>
        <v>1803.8028571428574</v>
      </c>
      <c r="Z18" s="88">
        <f t="shared" si="29"/>
        <v>1803.8028571428574</v>
      </c>
      <c r="AA18" s="88">
        <f t="shared" si="29"/>
        <v>1803.8028571428574</v>
      </c>
      <c r="AB18" s="88">
        <f t="shared" si="29"/>
        <v>1803.8028571428574</v>
      </c>
      <c r="AC18" s="88">
        <f t="shared" si="29"/>
        <v>1803.8028571428574</v>
      </c>
      <c r="AD18" s="88">
        <f t="shared" si="29"/>
        <v>1803.8028571428574</v>
      </c>
      <c r="AE18" s="88">
        <f t="shared" si="29"/>
        <v>1803.8028571428574</v>
      </c>
      <c r="AF18" s="88">
        <f t="shared" si="29"/>
        <v>1803.8028571428574</v>
      </c>
      <c r="AG18" s="88">
        <f t="shared" si="29"/>
        <v>1803.8028571428574</v>
      </c>
      <c r="AH18" s="88">
        <f t="shared" si="29"/>
        <v>1803.8028571428574</v>
      </c>
      <c r="AI18" s="88">
        <f t="shared" si="29"/>
        <v>1803.8028571428574</v>
      </c>
      <c r="AJ18" s="88">
        <f t="shared" si="29"/>
        <v>1803.8028571428574</v>
      </c>
      <c r="AK18" s="88">
        <f t="shared" si="29"/>
        <v>1803.8028571428574</v>
      </c>
      <c r="AL18" s="88">
        <f t="shared" si="29"/>
        <v>1803.8028571428574</v>
      </c>
      <c r="AM18" s="88">
        <f t="shared" si="29"/>
        <v>1803.8028571428574</v>
      </c>
      <c r="AN18" s="88">
        <f t="shared" si="29"/>
        <v>1803.8028571428574</v>
      </c>
      <c r="AO18" s="88">
        <f t="shared" si="29"/>
        <v>1803.8028571428574</v>
      </c>
      <c r="AP18" s="88">
        <f t="shared" si="29"/>
        <v>1803.8028571428574</v>
      </c>
      <c r="AQ18" s="88">
        <f t="shared" si="29"/>
        <v>1803.8028571428574</v>
      </c>
      <c r="AR18" s="88">
        <f t="shared" si="29"/>
        <v>1803.8028571428574</v>
      </c>
      <c r="AS18" s="88">
        <f t="shared" si="29"/>
        <v>1803.8028571428574</v>
      </c>
      <c r="AT18" s="88">
        <f t="shared" si="29"/>
        <v>1803.8028571428574</v>
      </c>
      <c r="AU18" s="88">
        <f t="shared" si="29"/>
        <v>1803.8028571428574</v>
      </c>
      <c r="AV18" s="88">
        <f t="shared" si="29"/>
        <v>1803.8028571428574</v>
      </c>
      <c r="AW18" s="88">
        <f t="shared" si="29"/>
        <v>1803.8028571428574</v>
      </c>
      <c r="AX18" s="88">
        <f t="shared" si="29"/>
        <v>1803.8028571428574</v>
      </c>
      <c r="AY18" s="88">
        <f t="shared" si="29"/>
        <v>1803.8028571428574</v>
      </c>
      <c r="AZ18" s="88">
        <f t="shared" si="29"/>
        <v>1803.8028571428574</v>
      </c>
      <c r="BA18" s="88">
        <f t="shared" si="29"/>
        <v>1803.8028571428574</v>
      </c>
      <c r="BB18" s="88">
        <f t="shared" si="29"/>
        <v>1803.8028571428574</v>
      </c>
      <c r="BC18" s="88">
        <f t="shared" si="29"/>
        <v>1803.8028571428574</v>
      </c>
      <c r="BD18" s="88">
        <f t="shared" si="29"/>
        <v>1803.8028571428574</v>
      </c>
      <c r="BE18" s="88">
        <f t="shared" si="29"/>
        <v>2154.9857142857145</v>
      </c>
      <c r="BF18" s="88">
        <f t="shared" si="29"/>
        <v>2154.9857142857145</v>
      </c>
      <c r="BG18" s="88">
        <f t="shared" si="29"/>
        <v>2154.9857142857145</v>
      </c>
      <c r="BH18" s="88">
        <f t="shared" si="29"/>
        <v>2154.9857142857145</v>
      </c>
      <c r="BI18" s="88">
        <f t="shared" si="29"/>
        <v>2154.9857142857145</v>
      </c>
      <c r="BJ18" s="88">
        <f t="shared" si="29"/>
        <v>2154.9857142857145</v>
      </c>
      <c r="BK18" s="88">
        <f t="shared" si="29"/>
        <v>2154.9857142857145</v>
      </c>
      <c r="BL18" s="88">
        <f t="shared" si="29"/>
        <v>2154.9857142857145</v>
      </c>
      <c r="BM18" s="88">
        <f t="shared" si="29"/>
        <v>2154.9857142857145</v>
      </c>
      <c r="BN18" s="88">
        <f t="shared" si="29"/>
        <v>2154.9857142857145</v>
      </c>
      <c r="BO18" s="88">
        <f t="shared" si="29"/>
        <v>2154.9857142857145</v>
      </c>
      <c r="BP18" s="88">
        <f t="shared" si="29"/>
        <v>2154.9857142857145</v>
      </c>
      <c r="BQ18" s="88">
        <f t="shared" si="29"/>
        <v>2154.9857142857145</v>
      </c>
      <c r="BR18" s="88">
        <f t="shared" ref="BR18:CW21" si="33">BR121*$F$3</f>
        <v>2261.9368571428572</v>
      </c>
      <c r="BS18" s="88">
        <f t="shared" si="33"/>
        <v>2261.9368571428572</v>
      </c>
      <c r="BT18" s="88">
        <f t="shared" si="33"/>
        <v>2261.9368571428572</v>
      </c>
      <c r="BU18" s="88">
        <f t="shared" si="33"/>
        <v>2261.9368571428572</v>
      </c>
      <c r="BV18" s="88">
        <f t="shared" si="33"/>
        <v>2261.9368571428572</v>
      </c>
      <c r="BW18" s="88">
        <f t="shared" si="33"/>
        <v>2261.9368571428572</v>
      </c>
      <c r="BX18" s="88">
        <f t="shared" si="33"/>
        <v>2261.9368571428572</v>
      </c>
      <c r="BY18" s="88">
        <f t="shared" si="33"/>
        <v>2261.9368571428572</v>
      </c>
      <c r="BZ18" s="88">
        <f t="shared" si="33"/>
        <v>2261.9368571428572</v>
      </c>
      <c r="CA18" s="88">
        <f t="shared" si="33"/>
        <v>2261.9368571428572</v>
      </c>
      <c r="CB18" s="88">
        <f t="shared" si="33"/>
        <v>2261.9368571428572</v>
      </c>
      <c r="CC18" s="88">
        <f t="shared" si="33"/>
        <v>2261.9368571428572</v>
      </c>
      <c r="CD18" s="88">
        <f t="shared" ref="CD18:CK18" si="34">CD121*$F$3</f>
        <v>2261.9368571428572</v>
      </c>
      <c r="CE18" s="88">
        <f t="shared" si="34"/>
        <v>2261.9368571428572</v>
      </c>
      <c r="CF18" s="88">
        <f t="shared" si="34"/>
        <v>2261.9368571428572</v>
      </c>
      <c r="CG18" s="88">
        <f t="shared" si="34"/>
        <v>2261.9368571428572</v>
      </c>
      <c r="CH18" s="88">
        <f t="shared" si="34"/>
        <v>2261.9368571428572</v>
      </c>
      <c r="CI18" s="88">
        <f t="shared" si="34"/>
        <v>2261.9368571428572</v>
      </c>
      <c r="CJ18" s="88">
        <f t="shared" si="34"/>
        <v>2261.9368571428572</v>
      </c>
      <c r="CK18" s="88">
        <f t="shared" si="34"/>
        <v>2261.9368571428572</v>
      </c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</row>
    <row r="19" spans="1:101" s="3" customFormat="1" ht="10.5" x14ac:dyDescent="0.25">
      <c r="A19" s="145" t="str">
        <f t="shared" si="20"/>
        <v>4-2</v>
      </c>
      <c r="B19" s="79" t="s">
        <v>257</v>
      </c>
      <c r="C19" s="79" t="s">
        <v>248</v>
      </c>
      <c r="D19" s="80" t="s">
        <v>107</v>
      </c>
      <c r="E19" s="86" t="s">
        <v>46</v>
      </c>
      <c r="F19" s="88">
        <f t="shared" si="21"/>
        <v>1830.9397142857144</v>
      </c>
      <c r="G19" s="88">
        <f t="shared" ref="G19:BR22" si="35">G122*$F$3</f>
        <v>1830.9397142857144</v>
      </c>
      <c r="H19" s="88">
        <f t="shared" si="35"/>
        <v>1830.9397142857144</v>
      </c>
      <c r="I19" s="88">
        <f t="shared" si="35"/>
        <v>1830.9397142857144</v>
      </c>
      <c r="J19" s="88">
        <f t="shared" si="35"/>
        <v>1830.9397142857144</v>
      </c>
      <c r="K19" s="88">
        <f t="shared" si="35"/>
        <v>1830.9397142857144</v>
      </c>
      <c r="L19" s="88">
        <f t="shared" si="35"/>
        <v>1830.9397142857144</v>
      </c>
      <c r="M19" s="88">
        <f t="shared" si="35"/>
        <v>1830.9397142857144</v>
      </c>
      <c r="N19" s="88">
        <f t="shared" si="35"/>
        <v>1830.9397142857144</v>
      </c>
      <c r="O19" s="88">
        <f t="shared" si="35"/>
        <v>1830.9397142857144</v>
      </c>
      <c r="P19" s="88">
        <f t="shared" si="35"/>
        <v>1830.9397142857144</v>
      </c>
      <c r="Q19" s="88">
        <f t="shared" si="35"/>
        <v>1830.9397142857144</v>
      </c>
      <c r="R19" s="88">
        <f t="shared" si="35"/>
        <v>1830.9397142857144</v>
      </c>
      <c r="S19" s="88">
        <f t="shared" si="35"/>
        <v>1830.9397142857144</v>
      </c>
      <c r="T19" s="88">
        <f t="shared" si="35"/>
        <v>1830.9397142857144</v>
      </c>
      <c r="U19" s="88">
        <f t="shared" si="35"/>
        <v>1830.9397142857144</v>
      </c>
      <c r="V19" s="88">
        <f t="shared" si="35"/>
        <v>1830.9397142857144</v>
      </c>
      <c r="W19" s="88">
        <f t="shared" si="35"/>
        <v>1830.9397142857144</v>
      </c>
      <c r="X19" s="88">
        <f t="shared" si="35"/>
        <v>1830.9397142857144</v>
      </c>
      <c r="Y19" s="88">
        <f t="shared" si="35"/>
        <v>1830.9397142857144</v>
      </c>
      <c r="Z19" s="88">
        <f t="shared" si="35"/>
        <v>1830.9397142857144</v>
      </c>
      <c r="AA19" s="88">
        <f t="shared" si="35"/>
        <v>1830.9397142857144</v>
      </c>
      <c r="AB19" s="88">
        <f t="shared" si="35"/>
        <v>1830.9397142857144</v>
      </c>
      <c r="AC19" s="88">
        <f t="shared" si="35"/>
        <v>1830.9397142857144</v>
      </c>
      <c r="AD19" s="88">
        <f t="shared" si="35"/>
        <v>1830.9397142857144</v>
      </c>
      <c r="AE19" s="88">
        <f t="shared" si="35"/>
        <v>1830.9397142857144</v>
      </c>
      <c r="AF19" s="88">
        <f t="shared" si="35"/>
        <v>1830.9397142857144</v>
      </c>
      <c r="AG19" s="88">
        <f t="shared" si="35"/>
        <v>1830.9397142857144</v>
      </c>
      <c r="AH19" s="88">
        <f t="shared" si="35"/>
        <v>1830.9397142857144</v>
      </c>
      <c r="AI19" s="88">
        <f t="shared" si="35"/>
        <v>1830.9397142857144</v>
      </c>
      <c r="AJ19" s="88">
        <f t="shared" si="35"/>
        <v>1830.9397142857144</v>
      </c>
      <c r="AK19" s="88">
        <f t="shared" si="35"/>
        <v>1830.9397142857144</v>
      </c>
      <c r="AL19" s="88">
        <f t="shared" si="35"/>
        <v>1830.9397142857144</v>
      </c>
      <c r="AM19" s="88">
        <f t="shared" si="35"/>
        <v>1830.9397142857144</v>
      </c>
      <c r="AN19" s="88">
        <f t="shared" si="35"/>
        <v>1830.9397142857144</v>
      </c>
      <c r="AO19" s="88">
        <f t="shared" si="35"/>
        <v>1830.9397142857144</v>
      </c>
      <c r="AP19" s="88">
        <f t="shared" si="35"/>
        <v>1830.9397142857144</v>
      </c>
      <c r="AQ19" s="88">
        <f t="shared" si="35"/>
        <v>1830.9397142857144</v>
      </c>
      <c r="AR19" s="88">
        <f t="shared" si="35"/>
        <v>1830.9397142857144</v>
      </c>
      <c r="AS19" s="88">
        <f t="shared" si="35"/>
        <v>1830.9397142857144</v>
      </c>
      <c r="AT19" s="88">
        <f t="shared" si="35"/>
        <v>1830.9397142857144</v>
      </c>
      <c r="AU19" s="88">
        <f t="shared" si="35"/>
        <v>1830.9397142857144</v>
      </c>
      <c r="AV19" s="88">
        <f t="shared" si="35"/>
        <v>1830.9397142857144</v>
      </c>
      <c r="AW19" s="88">
        <f t="shared" si="35"/>
        <v>1830.9397142857144</v>
      </c>
      <c r="AX19" s="88">
        <f t="shared" si="35"/>
        <v>1830.9397142857144</v>
      </c>
      <c r="AY19" s="88">
        <f t="shared" si="35"/>
        <v>1830.9397142857144</v>
      </c>
      <c r="AZ19" s="88">
        <f t="shared" si="35"/>
        <v>1830.9397142857144</v>
      </c>
      <c r="BA19" s="88">
        <f t="shared" si="35"/>
        <v>1830.9397142857144</v>
      </c>
      <c r="BB19" s="88">
        <f t="shared" si="35"/>
        <v>1830.9397142857144</v>
      </c>
      <c r="BC19" s="88">
        <f t="shared" si="35"/>
        <v>1830.9397142857144</v>
      </c>
      <c r="BD19" s="88">
        <f t="shared" si="35"/>
        <v>1830.9397142857144</v>
      </c>
      <c r="BE19" s="88">
        <f t="shared" si="35"/>
        <v>2234.8000000000002</v>
      </c>
      <c r="BF19" s="88">
        <f t="shared" si="35"/>
        <v>2234.8000000000002</v>
      </c>
      <c r="BG19" s="88">
        <f t="shared" si="35"/>
        <v>2234.8000000000002</v>
      </c>
      <c r="BH19" s="88">
        <f t="shared" si="35"/>
        <v>2234.8000000000002</v>
      </c>
      <c r="BI19" s="88">
        <f t="shared" si="35"/>
        <v>2234.8000000000002</v>
      </c>
      <c r="BJ19" s="88">
        <f t="shared" si="35"/>
        <v>2234.8000000000002</v>
      </c>
      <c r="BK19" s="88">
        <f t="shared" si="35"/>
        <v>2234.8000000000002</v>
      </c>
      <c r="BL19" s="88">
        <f t="shared" si="35"/>
        <v>2234.8000000000002</v>
      </c>
      <c r="BM19" s="88">
        <f t="shared" si="35"/>
        <v>2234.8000000000002</v>
      </c>
      <c r="BN19" s="88">
        <f t="shared" si="35"/>
        <v>2234.8000000000002</v>
      </c>
      <c r="BO19" s="88">
        <f t="shared" si="35"/>
        <v>2234.8000000000002</v>
      </c>
      <c r="BP19" s="88">
        <f t="shared" si="35"/>
        <v>2234.8000000000002</v>
      </c>
      <c r="BQ19" s="88">
        <f t="shared" si="35"/>
        <v>2234.8000000000002</v>
      </c>
      <c r="BR19" s="88">
        <f t="shared" si="35"/>
        <v>2320.9994285714283</v>
      </c>
      <c r="BS19" s="88">
        <f t="shared" si="33"/>
        <v>2320.9994285714283</v>
      </c>
      <c r="BT19" s="88">
        <f t="shared" si="33"/>
        <v>2320.9994285714283</v>
      </c>
      <c r="BU19" s="88">
        <f t="shared" si="33"/>
        <v>2320.9994285714283</v>
      </c>
      <c r="BV19" s="88">
        <f t="shared" si="33"/>
        <v>2320.9994285714283</v>
      </c>
      <c r="BW19" s="88">
        <f t="shared" si="33"/>
        <v>2320.9994285714283</v>
      </c>
      <c r="BX19" s="88">
        <f t="shared" si="33"/>
        <v>2320.9994285714283</v>
      </c>
      <c r="BY19" s="88">
        <f t="shared" si="33"/>
        <v>2320.9994285714283</v>
      </c>
      <c r="BZ19" s="88">
        <f t="shared" si="33"/>
        <v>2320.9994285714283</v>
      </c>
      <c r="CA19" s="88">
        <f t="shared" si="33"/>
        <v>2320.9994285714283</v>
      </c>
      <c r="CB19" s="88">
        <f t="shared" si="33"/>
        <v>2320.9994285714283</v>
      </c>
      <c r="CC19" s="88">
        <f t="shared" si="33"/>
        <v>2320.9994285714283</v>
      </c>
      <c r="CD19" s="88">
        <f t="shared" ref="CD19:CK19" si="36">CD122*$F$3</f>
        <v>2320.9994285714283</v>
      </c>
      <c r="CE19" s="88">
        <f t="shared" si="36"/>
        <v>2320.9994285714283</v>
      </c>
      <c r="CF19" s="88">
        <f t="shared" si="36"/>
        <v>2320.9994285714283</v>
      </c>
      <c r="CG19" s="88">
        <f t="shared" si="36"/>
        <v>2320.9994285714283</v>
      </c>
      <c r="CH19" s="88">
        <f t="shared" si="36"/>
        <v>2320.9994285714283</v>
      </c>
      <c r="CI19" s="88">
        <f t="shared" si="36"/>
        <v>2320.9994285714283</v>
      </c>
      <c r="CJ19" s="88">
        <f t="shared" si="36"/>
        <v>2320.9994285714283</v>
      </c>
      <c r="CK19" s="88">
        <f t="shared" si="36"/>
        <v>2320.9994285714283</v>
      </c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</row>
    <row r="20" spans="1:101" s="3" customFormat="1" ht="10.5" x14ac:dyDescent="0.25">
      <c r="A20" s="145" t="str">
        <f t="shared" si="20"/>
        <v>4-3</v>
      </c>
      <c r="B20" s="79" t="s">
        <v>257</v>
      </c>
      <c r="C20" s="79" t="s">
        <v>248</v>
      </c>
      <c r="D20" s="80" t="s">
        <v>108</v>
      </c>
      <c r="E20" s="86" t="s">
        <v>46</v>
      </c>
      <c r="F20" s="88">
        <f t="shared" si="21"/>
        <v>0</v>
      </c>
      <c r="G20" s="88">
        <f t="shared" si="35"/>
        <v>0</v>
      </c>
      <c r="H20" s="88">
        <f t="shared" si="35"/>
        <v>0</v>
      </c>
      <c r="I20" s="88">
        <f t="shared" si="35"/>
        <v>0</v>
      </c>
      <c r="J20" s="88">
        <f t="shared" si="35"/>
        <v>0</v>
      </c>
      <c r="K20" s="88">
        <f t="shared" si="35"/>
        <v>0</v>
      </c>
      <c r="L20" s="88">
        <f t="shared" si="35"/>
        <v>0</v>
      </c>
      <c r="M20" s="88">
        <f t="shared" si="35"/>
        <v>0</v>
      </c>
      <c r="N20" s="88">
        <f t="shared" si="35"/>
        <v>0</v>
      </c>
      <c r="O20" s="88">
        <f t="shared" si="35"/>
        <v>0</v>
      </c>
      <c r="P20" s="88">
        <f t="shared" si="35"/>
        <v>0</v>
      </c>
      <c r="Q20" s="88">
        <f t="shared" si="35"/>
        <v>0</v>
      </c>
      <c r="R20" s="88">
        <f t="shared" si="35"/>
        <v>0</v>
      </c>
      <c r="S20" s="88">
        <f t="shared" si="35"/>
        <v>0</v>
      </c>
      <c r="T20" s="88">
        <f t="shared" si="35"/>
        <v>0</v>
      </c>
      <c r="U20" s="88">
        <f t="shared" si="35"/>
        <v>0</v>
      </c>
      <c r="V20" s="88">
        <f t="shared" si="35"/>
        <v>0</v>
      </c>
      <c r="W20" s="88">
        <f t="shared" si="35"/>
        <v>0</v>
      </c>
      <c r="X20" s="88">
        <f t="shared" si="35"/>
        <v>0</v>
      </c>
      <c r="Y20" s="88">
        <f t="shared" si="35"/>
        <v>0</v>
      </c>
      <c r="Z20" s="88">
        <f t="shared" si="35"/>
        <v>0</v>
      </c>
      <c r="AA20" s="88">
        <f t="shared" si="35"/>
        <v>0</v>
      </c>
      <c r="AB20" s="88">
        <f t="shared" si="35"/>
        <v>0</v>
      </c>
      <c r="AC20" s="88">
        <f t="shared" si="35"/>
        <v>0</v>
      </c>
      <c r="AD20" s="88">
        <f t="shared" si="35"/>
        <v>0</v>
      </c>
      <c r="AE20" s="88">
        <f t="shared" si="35"/>
        <v>0</v>
      </c>
      <c r="AF20" s="88">
        <f t="shared" si="35"/>
        <v>0</v>
      </c>
      <c r="AG20" s="88">
        <f t="shared" si="35"/>
        <v>0</v>
      </c>
      <c r="AH20" s="88">
        <f t="shared" si="35"/>
        <v>0</v>
      </c>
      <c r="AI20" s="88">
        <f t="shared" si="35"/>
        <v>0</v>
      </c>
      <c r="AJ20" s="88">
        <f t="shared" si="35"/>
        <v>0</v>
      </c>
      <c r="AK20" s="88">
        <f t="shared" si="35"/>
        <v>0</v>
      </c>
      <c r="AL20" s="88">
        <f t="shared" si="35"/>
        <v>0</v>
      </c>
      <c r="AM20" s="88">
        <f t="shared" si="35"/>
        <v>0</v>
      </c>
      <c r="AN20" s="88">
        <f t="shared" si="35"/>
        <v>0</v>
      </c>
      <c r="AO20" s="88">
        <f t="shared" si="35"/>
        <v>0</v>
      </c>
      <c r="AP20" s="88">
        <f t="shared" si="35"/>
        <v>0</v>
      </c>
      <c r="AQ20" s="88">
        <f t="shared" si="35"/>
        <v>0</v>
      </c>
      <c r="AR20" s="88">
        <f t="shared" si="35"/>
        <v>0</v>
      </c>
      <c r="AS20" s="88">
        <f t="shared" si="35"/>
        <v>0</v>
      </c>
      <c r="AT20" s="88">
        <f t="shared" si="35"/>
        <v>0</v>
      </c>
      <c r="AU20" s="88">
        <f t="shared" si="35"/>
        <v>0</v>
      </c>
      <c r="AV20" s="88">
        <f t="shared" si="35"/>
        <v>0</v>
      </c>
      <c r="AW20" s="88">
        <f t="shared" si="35"/>
        <v>0</v>
      </c>
      <c r="AX20" s="88">
        <f t="shared" si="35"/>
        <v>0</v>
      </c>
      <c r="AY20" s="88">
        <f t="shared" si="35"/>
        <v>0</v>
      </c>
      <c r="AZ20" s="88">
        <f t="shared" si="35"/>
        <v>0</v>
      </c>
      <c r="BA20" s="88">
        <f t="shared" si="35"/>
        <v>0</v>
      </c>
      <c r="BB20" s="88">
        <f t="shared" si="35"/>
        <v>0</v>
      </c>
      <c r="BC20" s="88">
        <f t="shared" si="35"/>
        <v>0</v>
      </c>
      <c r="BD20" s="88">
        <f t="shared" si="35"/>
        <v>0</v>
      </c>
      <c r="BE20" s="88">
        <f t="shared" si="35"/>
        <v>2314.6142857142859</v>
      </c>
      <c r="BF20" s="88">
        <f t="shared" si="35"/>
        <v>2314.6142857142859</v>
      </c>
      <c r="BG20" s="88">
        <f t="shared" si="35"/>
        <v>2314.6142857142859</v>
      </c>
      <c r="BH20" s="88">
        <f t="shared" si="35"/>
        <v>2314.6142857142859</v>
      </c>
      <c r="BI20" s="88">
        <f t="shared" si="35"/>
        <v>2314.6142857142859</v>
      </c>
      <c r="BJ20" s="88">
        <f t="shared" si="35"/>
        <v>2314.6142857142859</v>
      </c>
      <c r="BK20" s="88">
        <f t="shared" si="35"/>
        <v>2314.6142857142859</v>
      </c>
      <c r="BL20" s="88">
        <f t="shared" si="35"/>
        <v>2314.6142857142859</v>
      </c>
      <c r="BM20" s="88">
        <f t="shared" si="35"/>
        <v>2314.6142857142859</v>
      </c>
      <c r="BN20" s="88">
        <f t="shared" si="35"/>
        <v>2314.6142857142859</v>
      </c>
      <c r="BO20" s="88">
        <f t="shared" si="35"/>
        <v>2314.6142857142859</v>
      </c>
      <c r="BP20" s="88">
        <f t="shared" si="35"/>
        <v>2314.6142857142859</v>
      </c>
      <c r="BQ20" s="88">
        <f t="shared" si="35"/>
        <v>2314.6142857142859</v>
      </c>
      <c r="BR20" s="88">
        <f t="shared" si="35"/>
        <v>2421.5654285714286</v>
      </c>
      <c r="BS20" s="88">
        <f t="shared" si="33"/>
        <v>2421.5654285714286</v>
      </c>
      <c r="BT20" s="88">
        <f t="shared" si="33"/>
        <v>2421.5654285714286</v>
      </c>
      <c r="BU20" s="88">
        <f t="shared" si="33"/>
        <v>2421.5654285714286</v>
      </c>
      <c r="BV20" s="88">
        <f t="shared" si="33"/>
        <v>2421.5654285714286</v>
      </c>
      <c r="BW20" s="88">
        <f t="shared" si="33"/>
        <v>2421.5654285714286</v>
      </c>
      <c r="BX20" s="88">
        <f t="shared" si="33"/>
        <v>2421.5654285714286</v>
      </c>
      <c r="BY20" s="88">
        <f t="shared" si="33"/>
        <v>2421.5654285714286</v>
      </c>
      <c r="BZ20" s="88">
        <f t="shared" si="33"/>
        <v>2421.5654285714286</v>
      </c>
      <c r="CA20" s="88">
        <f t="shared" si="33"/>
        <v>2421.5654285714286</v>
      </c>
      <c r="CB20" s="88">
        <f t="shared" si="33"/>
        <v>2421.5654285714286</v>
      </c>
      <c r="CC20" s="88">
        <f t="shared" si="33"/>
        <v>2421.5654285714286</v>
      </c>
      <c r="CD20" s="88">
        <f t="shared" ref="CD20:CK20" si="37">CD123*$F$3</f>
        <v>2421.5654285714286</v>
      </c>
      <c r="CE20" s="88">
        <f t="shared" si="37"/>
        <v>2421.5654285714286</v>
      </c>
      <c r="CF20" s="88">
        <f t="shared" si="37"/>
        <v>2421.5654285714286</v>
      </c>
      <c r="CG20" s="88">
        <f t="shared" si="37"/>
        <v>2421.5654285714286</v>
      </c>
      <c r="CH20" s="88">
        <f t="shared" si="37"/>
        <v>2421.5654285714286</v>
      </c>
      <c r="CI20" s="88">
        <f t="shared" si="37"/>
        <v>2421.5654285714286</v>
      </c>
      <c r="CJ20" s="88">
        <f t="shared" si="37"/>
        <v>2421.5654285714286</v>
      </c>
      <c r="CK20" s="88">
        <f t="shared" si="37"/>
        <v>2421.5654285714286</v>
      </c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</row>
    <row r="21" spans="1:101" s="3" customFormat="1" ht="10.5" x14ac:dyDescent="0.25">
      <c r="A21" s="145" t="str">
        <f t="shared" si="20"/>
        <v>5-1</v>
      </c>
      <c r="B21" s="79" t="s">
        <v>76</v>
      </c>
      <c r="C21" s="79" t="s">
        <v>249</v>
      </c>
      <c r="D21" s="80" t="s">
        <v>109</v>
      </c>
      <c r="E21" s="86" t="s">
        <v>46</v>
      </c>
      <c r="F21" s="88">
        <f t="shared" si="21"/>
        <v>2132.6377142857141</v>
      </c>
      <c r="G21" s="88">
        <f t="shared" si="35"/>
        <v>2132.6377142857141</v>
      </c>
      <c r="H21" s="88">
        <f t="shared" si="35"/>
        <v>2132.6377142857141</v>
      </c>
      <c r="I21" s="88">
        <f t="shared" si="35"/>
        <v>2132.6377142857141</v>
      </c>
      <c r="J21" s="88">
        <f t="shared" si="35"/>
        <v>2132.6377142857141</v>
      </c>
      <c r="K21" s="88">
        <f t="shared" si="35"/>
        <v>2132.6377142857141</v>
      </c>
      <c r="L21" s="88">
        <f t="shared" si="35"/>
        <v>2132.6377142857141</v>
      </c>
      <c r="M21" s="88">
        <f t="shared" si="35"/>
        <v>2132.6377142857141</v>
      </c>
      <c r="N21" s="88">
        <f t="shared" si="35"/>
        <v>2132.6377142857141</v>
      </c>
      <c r="O21" s="88">
        <f t="shared" si="35"/>
        <v>2132.6377142857141</v>
      </c>
      <c r="P21" s="88">
        <f t="shared" si="35"/>
        <v>2132.6377142857141</v>
      </c>
      <c r="Q21" s="88">
        <f t="shared" si="35"/>
        <v>2132.6377142857141</v>
      </c>
      <c r="R21" s="88">
        <f t="shared" si="35"/>
        <v>2132.6377142857141</v>
      </c>
      <c r="S21" s="88">
        <f t="shared" si="35"/>
        <v>2132.6377142857141</v>
      </c>
      <c r="T21" s="88">
        <f t="shared" si="35"/>
        <v>2132.6377142857141</v>
      </c>
      <c r="U21" s="88">
        <f t="shared" si="35"/>
        <v>2132.6377142857141</v>
      </c>
      <c r="V21" s="88">
        <f t="shared" si="35"/>
        <v>2132.6377142857141</v>
      </c>
      <c r="W21" s="88">
        <f t="shared" si="35"/>
        <v>2132.6377142857141</v>
      </c>
      <c r="X21" s="88">
        <f t="shared" si="35"/>
        <v>2132.6377142857141</v>
      </c>
      <c r="Y21" s="88">
        <f t="shared" si="35"/>
        <v>2132.6377142857141</v>
      </c>
      <c r="Z21" s="88">
        <f t="shared" si="35"/>
        <v>2132.6377142857141</v>
      </c>
      <c r="AA21" s="88">
        <f t="shared" si="35"/>
        <v>2132.6377142857141</v>
      </c>
      <c r="AB21" s="88">
        <f t="shared" si="35"/>
        <v>2132.6377142857141</v>
      </c>
      <c r="AC21" s="88">
        <f t="shared" si="35"/>
        <v>2132.6377142857141</v>
      </c>
      <c r="AD21" s="88">
        <f t="shared" si="35"/>
        <v>2132.6377142857141</v>
      </c>
      <c r="AE21" s="88">
        <f t="shared" si="35"/>
        <v>2132.6377142857141</v>
      </c>
      <c r="AF21" s="88">
        <f t="shared" si="35"/>
        <v>2132.6377142857141</v>
      </c>
      <c r="AG21" s="88">
        <f t="shared" si="35"/>
        <v>2132.6377142857141</v>
      </c>
      <c r="AH21" s="88">
        <f t="shared" si="35"/>
        <v>2132.6377142857141</v>
      </c>
      <c r="AI21" s="88">
        <f t="shared" si="35"/>
        <v>2132.6377142857141</v>
      </c>
      <c r="AJ21" s="88">
        <f t="shared" si="35"/>
        <v>2132.6377142857141</v>
      </c>
      <c r="AK21" s="88">
        <f t="shared" si="35"/>
        <v>2132.6377142857141</v>
      </c>
      <c r="AL21" s="88">
        <f t="shared" si="35"/>
        <v>2132.6377142857141</v>
      </c>
      <c r="AM21" s="88">
        <f t="shared" si="35"/>
        <v>2132.6377142857141</v>
      </c>
      <c r="AN21" s="88">
        <f t="shared" si="35"/>
        <v>2132.6377142857141</v>
      </c>
      <c r="AO21" s="88">
        <f t="shared" si="35"/>
        <v>2132.6377142857141</v>
      </c>
      <c r="AP21" s="88">
        <f t="shared" si="35"/>
        <v>2132.6377142857141</v>
      </c>
      <c r="AQ21" s="88">
        <f t="shared" si="35"/>
        <v>2132.6377142857141</v>
      </c>
      <c r="AR21" s="88">
        <f t="shared" si="35"/>
        <v>2132.6377142857141</v>
      </c>
      <c r="AS21" s="88">
        <f t="shared" si="35"/>
        <v>2132.6377142857141</v>
      </c>
      <c r="AT21" s="88">
        <f t="shared" si="35"/>
        <v>2132.6377142857141</v>
      </c>
      <c r="AU21" s="88">
        <f t="shared" si="35"/>
        <v>2132.6377142857141</v>
      </c>
      <c r="AV21" s="88">
        <f t="shared" si="35"/>
        <v>2132.6377142857141</v>
      </c>
      <c r="AW21" s="88">
        <f t="shared" si="35"/>
        <v>2132.6377142857141</v>
      </c>
      <c r="AX21" s="88">
        <f t="shared" si="35"/>
        <v>2132.6377142857141</v>
      </c>
      <c r="AY21" s="88">
        <f t="shared" si="35"/>
        <v>2132.6377142857141</v>
      </c>
      <c r="AZ21" s="88">
        <f t="shared" si="35"/>
        <v>2132.6377142857141</v>
      </c>
      <c r="BA21" s="88">
        <f t="shared" si="35"/>
        <v>2132.6377142857141</v>
      </c>
      <c r="BB21" s="88">
        <f t="shared" si="35"/>
        <v>2132.6377142857141</v>
      </c>
      <c r="BC21" s="88">
        <f t="shared" si="35"/>
        <v>2132.6377142857141</v>
      </c>
      <c r="BD21" s="88">
        <f t="shared" si="35"/>
        <v>2132.6377142857141</v>
      </c>
      <c r="BE21" s="88">
        <f t="shared" si="35"/>
        <v>2793.5</v>
      </c>
      <c r="BF21" s="88">
        <f t="shared" si="35"/>
        <v>2793.5</v>
      </c>
      <c r="BG21" s="88">
        <f t="shared" si="35"/>
        <v>2793.5</v>
      </c>
      <c r="BH21" s="88">
        <f t="shared" si="35"/>
        <v>2793.5</v>
      </c>
      <c r="BI21" s="88">
        <f t="shared" si="35"/>
        <v>2793.5</v>
      </c>
      <c r="BJ21" s="88">
        <f t="shared" si="35"/>
        <v>2793.5</v>
      </c>
      <c r="BK21" s="88">
        <f t="shared" si="35"/>
        <v>2793.5</v>
      </c>
      <c r="BL21" s="88">
        <f t="shared" si="35"/>
        <v>2793.5</v>
      </c>
      <c r="BM21" s="88">
        <f t="shared" si="35"/>
        <v>2793.5</v>
      </c>
      <c r="BN21" s="88">
        <f t="shared" si="35"/>
        <v>2793.5</v>
      </c>
      <c r="BO21" s="88">
        <f t="shared" si="35"/>
        <v>2793.5</v>
      </c>
      <c r="BP21" s="88">
        <f t="shared" si="35"/>
        <v>2793.5</v>
      </c>
      <c r="BQ21" s="88">
        <f t="shared" si="35"/>
        <v>2793.5</v>
      </c>
      <c r="BR21" s="88">
        <f t="shared" si="35"/>
        <v>2898.8548571428573</v>
      </c>
      <c r="BS21" s="88">
        <f t="shared" si="33"/>
        <v>2898.8548571428573</v>
      </c>
      <c r="BT21" s="88">
        <f t="shared" si="33"/>
        <v>2898.8548571428573</v>
      </c>
      <c r="BU21" s="88">
        <f t="shared" si="33"/>
        <v>2898.8548571428573</v>
      </c>
      <c r="BV21" s="88">
        <f t="shared" si="33"/>
        <v>2898.8548571428573</v>
      </c>
      <c r="BW21" s="88">
        <f t="shared" si="33"/>
        <v>2898.8548571428573</v>
      </c>
      <c r="BX21" s="88">
        <f t="shared" si="33"/>
        <v>2898.8548571428573</v>
      </c>
      <c r="BY21" s="88">
        <f t="shared" si="33"/>
        <v>2898.8548571428573</v>
      </c>
      <c r="BZ21" s="88">
        <f t="shared" si="33"/>
        <v>2898.8548571428573</v>
      </c>
      <c r="CA21" s="88">
        <f t="shared" si="33"/>
        <v>2898.8548571428573</v>
      </c>
      <c r="CB21" s="88">
        <f t="shared" si="33"/>
        <v>2898.8548571428573</v>
      </c>
      <c r="CC21" s="88">
        <f t="shared" si="33"/>
        <v>2898.8548571428573</v>
      </c>
      <c r="CD21" s="88">
        <f t="shared" ref="CD21:CK21" si="38">CD124*$F$3</f>
        <v>2898.8548571428573</v>
      </c>
      <c r="CE21" s="88">
        <f t="shared" si="38"/>
        <v>2898.8548571428573</v>
      </c>
      <c r="CF21" s="88">
        <f t="shared" si="38"/>
        <v>2898.8548571428573</v>
      </c>
      <c r="CG21" s="88">
        <f t="shared" si="38"/>
        <v>2898.8548571428573</v>
      </c>
      <c r="CH21" s="88">
        <f t="shared" si="38"/>
        <v>2898.8548571428573</v>
      </c>
      <c r="CI21" s="88">
        <f t="shared" si="38"/>
        <v>2898.8548571428573</v>
      </c>
      <c r="CJ21" s="88">
        <f t="shared" si="38"/>
        <v>2898.8548571428573</v>
      </c>
      <c r="CK21" s="88">
        <f t="shared" si="38"/>
        <v>2898.8548571428573</v>
      </c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</row>
    <row r="22" spans="1:101" s="3" customFormat="1" ht="10.5" x14ac:dyDescent="0.25">
      <c r="A22" s="145" t="str">
        <f t="shared" si="20"/>
        <v>5-2</v>
      </c>
      <c r="B22" s="79" t="s">
        <v>76</v>
      </c>
      <c r="C22" s="79" t="s">
        <v>249</v>
      </c>
      <c r="D22" s="80" t="s">
        <v>110</v>
      </c>
      <c r="E22" s="86" t="s">
        <v>46</v>
      </c>
      <c r="F22" s="88">
        <f t="shared" si="21"/>
        <v>2488.6094285714285</v>
      </c>
      <c r="G22" s="88">
        <f t="shared" si="35"/>
        <v>2488.6094285714285</v>
      </c>
      <c r="H22" s="88">
        <f t="shared" si="35"/>
        <v>2488.6094285714285</v>
      </c>
      <c r="I22" s="88">
        <f t="shared" si="35"/>
        <v>2488.6094285714285</v>
      </c>
      <c r="J22" s="88">
        <f t="shared" si="35"/>
        <v>2488.6094285714285</v>
      </c>
      <c r="K22" s="88">
        <f t="shared" si="35"/>
        <v>2488.6094285714285</v>
      </c>
      <c r="L22" s="88">
        <f t="shared" si="35"/>
        <v>2488.6094285714285</v>
      </c>
      <c r="M22" s="88">
        <f t="shared" si="35"/>
        <v>2488.6094285714285</v>
      </c>
      <c r="N22" s="88">
        <f t="shared" si="35"/>
        <v>2488.6094285714285</v>
      </c>
      <c r="O22" s="88">
        <f t="shared" si="35"/>
        <v>2488.6094285714285</v>
      </c>
      <c r="P22" s="88">
        <f t="shared" si="35"/>
        <v>2488.6094285714285</v>
      </c>
      <c r="Q22" s="88">
        <f t="shared" si="35"/>
        <v>2488.6094285714285</v>
      </c>
      <c r="R22" s="88">
        <f t="shared" si="35"/>
        <v>2488.6094285714285</v>
      </c>
      <c r="S22" s="88">
        <f t="shared" si="35"/>
        <v>2488.6094285714285</v>
      </c>
      <c r="T22" s="88">
        <f t="shared" si="35"/>
        <v>2488.6094285714285</v>
      </c>
      <c r="U22" s="88">
        <f t="shared" si="35"/>
        <v>2488.6094285714285</v>
      </c>
      <c r="V22" s="88">
        <f t="shared" si="35"/>
        <v>2488.6094285714285</v>
      </c>
      <c r="W22" s="88">
        <f t="shared" si="35"/>
        <v>2488.6094285714285</v>
      </c>
      <c r="X22" s="88">
        <f t="shared" si="35"/>
        <v>2488.6094285714285</v>
      </c>
      <c r="Y22" s="88">
        <f t="shared" si="35"/>
        <v>2488.6094285714285</v>
      </c>
      <c r="Z22" s="88">
        <f t="shared" si="35"/>
        <v>2488.6094285714285</v>
      </c>
      <c r="AA22" s="88">
        <f t="shared" si="35"/>
        <v>2488.6094285714285</v>
      </c>
      <c r="AB22" s="88">
        <f t="shared" si="35"/>
        <v>2488.6094285714285</v>
      </c>
      <c r="AC22" s="88">
        <f t="shared" si="35"/>
        <v>2488.6094285714285</v>
      </c>
      <c r="AD22" s="88">
        <f t="shared" si="35"/>
        <v>2488.6094285714285</v>
      </c>
      <c r="AE22" s="88">
        <f t="shared" si="35"/>
        <v>2488.6094285714285</v>
      </c>
      <c r="AF22" s="88">
        <f t="shared" si="35"/>
        <v>2488.6094285714285</v>
      </c>
      <c r="AG22" s="88">
        <f t="shared" si="35"/>
        <v>2488.6094285714285</v>
      </c>
      <c r="AH22" s="88">
        <f t="shared" si="35"/>
        <v>2488.6094285714285</v>
      </c>
      <c r="AI22" s="88">
        <f t="shared" si="35"/>
        <v>2488.6094285714285</v>
      </c>
      <c r="AJ22" s="88">
        <f t="shared" si="35"/>
        <v>2488.6094285714285</v>
      </c>
      <c r="AK22" s="88">
        <f t="shared" si="35"/>
        <v>2488.6094285714285</v>
      </c>
      <c r="AL22" s="88">
        <f t="shared" si="35"/>
        <v>2488.6094285714285</v>
      </c>
      <c r="AM22" s="88">
        <f t="shared" si="35"/>
        <v>2488.6094285714285</v>
      </c>
      <c r="AN22" s="88">
        <f t="shared" si="35"/>
        <v>2488.6094285714285</v>
      </c>
      <c r="AO22" s="88">
        <f t="shared" si="35"/>
        <v>2488.6094285714285</v>
      </c>
      <c r="AP22" s="88">
        <f t="shared" si="35"/>
        <v>2488.6094285714285</v>
      </c>
      <c r="AQ22" s="88">
        <f t="shared" si="35"/>
        <v>2488.6094285714285</v>
      </c>
      <c r="AR22" s="88">
        <f t="shared" si="35"/>
        <v>2488.6094285714285</v>
      </c>
      <c r="AS22" s="88">
        <f t="shared" si="35"/>
        <v>2488.6094285714285</v>
      </c>
      <c r="AT22" s="88">
        <f t="shared" si="35"/>
        <v>2488.6094285714285</v>
      </c>
      <c r="AU22" s="88">
        <f t="shared" si="35"/>
        <v>2488.6094285714285</v>
      </c>
      <c r="AV22" s="88">
        <f t="shared" si="35"/>
        <v>2488.6094285714285</v>
      </c>
      <c r="AW22" s="88">
        <f t="shared" si="35"/>
        <v>2488.6094285714285</v>
      </c>
      <c r="AX22" s="88">
        <f t="shared" si="35"/>
        <v>2488.6094285714285</v>
      </c>
      <c r="AY22" s="88">
        <f t="shared" si="35"/>
        <v>2488.6094285714285</v>
      </c>
      <c r="AZ22" s="88">
        <f t="shared" si="35"/>
        <v>2488.6094285714285</v>
      </c>
      <c r="BA22" s="88">
        <f t="shared" si="35"/>
        <v>2488.6094285714285</v>
      </c>
      <c r="BB22" s="88">
        <f t="shared" si="35"/>
        <v>2488.6094285714285</v>
      </c>
      <c r="BC22" s="88">
        <f t="shared" si="35"/>
        <v>2488.6094285714285</v>
      </c>
      <c r="BD22" s="88">
        <f t="shared" si="35"/>
        <v>2488.6094285714285</v>
      </c>
      <c r="BE22" s="88">
        <f t="shared" si="35"/>
        <v>3320.2742857142857</v>
      </c>
      <c r="BF22" s="88">
        <f t="shared" si="35"/>
        <v>3320.2742857142857</v>
      </c>
      <c r="BG22" s="88">
        <f t="shared" si="35"/>
        <v>3320.2742857142857</v>
      </c>
      <c r="BH22" s="88">
        <f t="shared" si="35"/>
        <v>3320.2742857142857</v>
      </c>
      <c r="BI22" s="88">
        <f t="shared" si="35"/>
        <v>3320.2742857142857</v>
      </c>
      <c r="BJ22" s="88">
        <f t="shared" si="35"/>
        <v>3320.2742857142857</v>
      </c>
      <c r="BK22" s="88">
        <f t="shared" si="35"/>
        <v>3320.2742857142857</v>
      </c>
      <c r="BL22" s="88">
        <f t="shared" si="35"/>
        <v>3320.2742857142857</v>
      </c>
      <c r="BM22" s="88">
        <f t="shared" si="35"/>
        <v>3320.2742857142857</v>
      </c>
      <c r="BN22" s="88">
        <f t="shared" si="35"/>
        <v>3320.2742857142857</v>
      </c>
      <c r="BO22" s="88">
        <f t="shared" si="35"/>
        <v>3320.2742857142857</v>
      </c>
      <c r="BP22" s="88">
        <f t="shared" si="35"/>
        <v>3320.2742857142857</v>
      </c>
      <c r="BQ22" s="88">
        <f t="shared" si="35"/>
        <v>3320.2742857142857</v>
      </c>
      <c r="BR22" s="88">
        <f t="shared" ref="BR22:CW23" si="39">BR125*$F$3</f>
        <v>3432.014285714286</v>
      </c>
      <c r="BS22" s="88">
        <f t="shared" si="39"/>
        <v>3432.014285714286</v>
      </c>
      <c r="BT22" s="88">
        <f t="shared" si="39"/>
        <v>3432.014285714286</v>
      </c>
      <c r="BU22" s="88">
        <f t="shared" si="39"/>
        <v>3432.014285714286</v>
      </c>
      <c r="BV22" s="88">
        <f t="shared" si="39"/>
        <v>3432.014285714286</v>
      </c>
      <c r="BW22" s="88">
        <f t="shared" si="39"/>
        <v>3432.014285714286</v>
      </c>
      <c r="BX22" s="88">
        <f t="shared" si="39"/>
        <v>3432.014285714286</v>
      </c>
      <c r="BY22" s="88">
        <f t="shared" si="39"/>
        <v>3432.014285714286</v>
      </c>
      <c r="BZ22" s="88">
        <f t="shared" si="39"/>
        <v>3432.014285714286</v>
      </c>
      <c r="CA22" s="88">
        <f t="shared" si="39"/>
        <v>3432.014285714286</v>
      </c>
      <c r="CB22" s="88">
        <f t="shared" si="39"/>
        <v>3432.014285714286</v>
      </c>
      <c r="CC22" s="88">
        <f t="shared" si="39"/>
        <v>3432.014285714286</v>
      </c>
      <c r="CD22" s="88">
        <f t="shared" ref="CD22:CK22" si="40">CD125*$F$3</f>
        <v>3432.014285714286</v>
      </c>
      <c r="CE22" s="88">
        <f t="shared" si="40"/>
        <v>3432.014285714286</v>
      </c>
      <c r="CF22" s="88">
        <f t="shared" si="40"/>
        <v>3432.014285714286</v>
      </c>
      <c r="CG22" s="88">
        <f t="shared" si="40"/>
        <v>3432.014285714286</v>
      </c>
      <c r="CH22" s="88">
        <f t="shared" si="40"/>
        <v>3432.014285714286</v>
      </c>
      <c r="CI22" s="88">
        <f t="shared" si="40"/>
        <v>3432.014285714286</v>
      </c>
      <c r="CJ22" s="88">
        <f t="shared" si="40"/>
        <v>3432.014285714286</v>
      </c>
      <c r="CK22" s="88">
        <f t="shared" si="40"/>
        <v>3432.014285714286</v>
      </c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</row>
    <row r="23" spans="1:101" s="3" customFormat="1" ht="10.5" x14ac:dyDescent="0.25">
      <c r="A23" s="145" t="str">
        <f t="shared" si="20"/>
        <v>5-3</v>
      </c>
      <c r="B23" s="79" t="s">
        <v>76</v>
      </c>
      <c r="C23" s="79" t="s">
        <v>249</v>
      </c>
      <c r="D23" s="80" t="s">
        <v>111</v>
      </c>
      <c r="E23" s="86" t="s">
        <v>46</v>
      </c>
      <c r="F23" s="88">
        <f t="shared" si="21"/>
        <v>3484.6917142857142</v>
      </c>
      <c r="G23" s="88">
        <f t="shared" ref="G23:BR23" si="41">G126*$F$3</f>
        <v>3484.6917142857142</v>
      </c>
      <c r="H23" s="88">
        <f t="shared" si="41"/>
        <v>3484.6917142857142</v>
      </c>
      <c r="I23" s="88">
        <f t="shared" si="41"/>
        <v>3484.6917142857142</v>
      </c>
      <c r="J23" s="88">
        <f t="shared" si="41"/>
        <v>3484.6917142857142</v>
      </c>
      <c r="K23" s="88">
        <f t="shared" si="41"/>
        <v>3484.6917142857142</v>
      </c>
      <c r="L23" s="88">
        <f t="shared" si="41"/>
        <v>3484.6917142857142</v>
      </c>
      <c r="M23" s="88">
        <f t="shared" si="41"/>
        <v>3484.6917142857142</v>
      </c>
      <c r="N23" s="88">
        <f t="shared" si="41"/>
        <v>3484.6917142857142</v>
      </c>
      <c r="O23" s="88">
        <f t="shared" si="41"/>
        <v>3484.6917142857142</v>
      </c>
      <c r="P23" s="88">
        <f t="shared" si="41"/>
        <v>3484.6917142857142</v>
      </c>
      <c r="Q23" s="88">
        <f t="shared" si="41"/>
        <v>3484.6917142857142</v>
      </c>
      <c r="R23" s="88">
        <f t="shared" si="41"/>
        <v>3484.6917142857142</v>
      </c>
      <c r="S23" s="88">
        <f t="shared" si="41"/>
        <v>3484.6917142857142</v>
      </c>
      <c r="T23" s="88">
        <f t="shared" si="41"/>
        <v>3484.6917142857142</v>
      </c>
      <c r="U23" s="88">
        <f t="shared" si="41"/>
        <v>3484.6917142857142</v>
      </c>
      <c r="V23" s="88">
        <f t="shared" si="41"/>
        <v>3484.6917142857142</v>
      </c>
      <c r="W23" s="88">
        <f t="shared" si="41"/>
        <v>3484.6917142857142</v>
      </c>
      <c r="X23" s="88">
        <f t="shared" si="41"/>
        <v>3484.6917142857142</v>
      </c>
      <c r="Y23" s="88">
        <f t="shared" si="41"/>
        <v>3484.6917142857142</v>
      </c>
      <c r="Z23" s="88">
        <f t="shared" si="41"/>
        <v>3484.6917142857142</v>
      </c>
      <c r="AA23" s="88">
        <f t="shared" si="41"/>
        <v>3484.6917142857142</v>
      </c>
      <c r="AB23" s="88">
        <f t="shared" si="41"/>
        <v>3484.6917142857142</v>
      </c>
      <c r="AC23" s="88">
        <f t="shared" si="41"/>
        <v>3484.6917142857142</v>
      </c>
      <c r="AD23" s="88">
        <f t="shared" si="41"/>
        <v>3484.6917142857142</v>
      </c>
      <c r="AE23" s="88">
        <f t="shared" si="41"/>
        <v>3484.6917142857142</v>
      </c>
      <c r="AF23" s="88">
        <f t="shared" si="41"/>
        <v>3484.6917142857142</v>
      </c>
      <c r="AG23" s="88">
        <f t="shared" si="41"/>
        <v>3484.6917142857142</v>
      </c>
      <c r="AH23" s="88">
        <f t="shared" si="41"/>
        <v>3484.6917142857142</v>
      </c>
      <c r="AI23" s="88">
        <f t="shared" si="41"/>
        <v>3484.6917142857142</v>
      </c>
      <c r="AJ23" s="88">
        <f t="shared" si="41"/>
        <v>3484.6917142857142</v>
      </c>
      <c r="AK23" s="88">
        <f t="shared" si="41"/>
        <v>3484.6917142857142</v>
      </c>
      <c r="AL23" s="88">
        <f t="shared" si="41"/>
        <v>3484.6917142857142</v>
      </c>
      <c r="AM23" s="88">
        <f t="shared" si="41"/>
        <v>3484.6917142857142</v>
      </c>
      <c r="AN23" s="88">
        <f t="shared" si="41"/>
        <v>3484.6917142857142</v>
      </c>
      <c r="AO23" s="88">
        <f t="shared" si="41"/>
        <v>3484.6917142857142</v>
      </c>
      <c r="AP23" s="88">
        <f t="shared" si="41"/>
        <v>3484.6917142857142</v>
      </c>
      <c r="AQ23" s="88">
        <f t="shared" si="41"/>
        <v>3484.6917142857142</v>
      </c>
      <c r="AR23" s="88">
        <f t="shared" si="41"/>
        <v>3484.6917142857142</v>
      </c>
      <c r="AS23" s="88">
        <f t="shared" si="41"/>
        <v>3484.6917142857142</v>
      </c>
      <c r="AT23" s="88">
        <f t="shared" si="41"/>
        <v>3484.6917142857142</v>
      </c>
      <c r="AU23" s="88">
        <f t="shared" si="41"/>
        <v>3484.6917142857142</v>
      </c>
      <c r="AV23" s="88">
        <f t="shared" si="41"/>
        <v>3484.6917142857142</v>
      </c>
      <c r="AW23" s="88">
        <f t="shared" si="41"/>
        <v>3484.6917142857142</v>
      </c>
      <c r="AX23" s="88">
        <f t="shared" si="41"/>
        <v>3484.6917142857142</v>
      </c>
      <c r="AY23" s="88">
        <f t="shared" si="41"/>
        <v>3484.6917142857142</v>
      </c>
      <c r="AZ23" s="88">
        <f t="shared" si="41"/>
        <v>3484.6917142857142</v>
      </c>
      <c r="BA23" s="88">
        <f t="shared" si="41"/>
        <v>3484.6917142857142</v>
      </c>
      <c r="BB23" s="88">
        <f t="shared" si="41"/>
        <v>3484.6917142857142</v>
      </c>
      <c r="BC23" s="88">
        <f t="shared" si="41"/>
        <v>3484.6917142857142</v>
      </c>
      <c r="BD23" s="88">
        <f t="shared" si="41"/>
        <v>3484.6917142857142</v>
      </c>
      <c r="BE23" s="88">
        <f t="shared" si="41"/>
        <v>4309.971428571429</v>
      </c>
      <c r="BF23" s="88">
        <f t="shared" si="41"/>
        <v>4309.971428571429</v>
      </c>
      <c r="BG23" s="88">
        <f t="shared" si="41"/>
        <v>4309.971428571429</v>
      </c>
      <c r="BH23" s="88">
        <f t="shared" si="41"/>
        <v>4309.971428571429</v>
      </c>
      <c r="BI23" s="88">
        <f t="shared" si="41"/>
        <v>4309.971428571429</v>
      </c>
      <c r="BJ23" s="88">
        <f t="shared" si="41"/>
        <v>4309.971428571429</v>
      </c>
      <c r="BK23" s="88">
        <f t="shared" si="41"/>
        <v>4309.971428571429</v>
      </c>
      <c r="BL23" s="88">
        <f t="shared" si="41"/>
        <v>4309.971428571429</v>
      </c>
      <c r="BM23" s="88">
        <f t="shared" si="41"/>
        <v>4309.971428571429</v>
      </c>
      <c r="BN23" s="88">
        <f t="shared" si="41"/>
        <v>4309.971428571429</v>
      </c>
      <c r="BO23" s="88">
        <f t="shared" si="41"/>
        <v>4309.971428571429</v>
      </c>
      <c r="BP23" s="88">
        <f t="shared" si="41"/>
        <v>4309.971428571429</v>
      </c>
      <c r="BQ23" s="88">
        <f t="shared" si="41"/>
        <v>4309.971428571429</v>
      </c>
      <c r="BR23" s="88">
        <f t="shared" si="41"/>
        <v>4439.2705714285712</v>
      </c>
      <c r="BS23" s="88">
        <f t="shared" si="39"/>
        <v>4439.2705714285712</v>
      </c>
      <c r="BT23" s="88">
        <f t="shared" si="39"/>
        <v>4439.2705714285712</v>
      </c>
      <c r="BU23" s="88">
        <f t="shared" si="39"/>
        <v>4439.2705714285712</v>
      </c>
      <c r="BV23" s="88">
        <f t="shared" si="39"/>
        <v>4439.2705714285712</v>
      </c>
      <c r="BW23" s="88">
        <f t="shared" si="39"/>
        <v>4439.2705714285712</v>
      </c>
      <c r="BX23" s="88">
        <f t="shared" si="39"/>
        <v>4439.2705714285712</v>
      </c>
      <c r="BY23" s="88">
        <f t="shared" si="39"/>
        <v>4439.2705714285712</v>
      </c>
      <c r="BZ23" s="88">
        <f t="shared" si="39"/>
        <v>4439.2705714285712</v>
      </c>
      <c r="CA23" s="88">
        <f t="shared" si="39"/>
        <v>4439.2705714285712</v>
      </c>
      <c r="CB23" s="88">
        <f t="shared" si="39"/>
        <v>4439.2705714285712</v>
      </c>
      <c r="CC23" s="88">
        <f t="shared" si="39"/>
        <v>4439.2705714285712</v>
      </c>
      <c r="CD23" s="88">
        <f t="shared" ref="CD23:CK23" si="42">CD126*$F$3</f>
        <v>4439.2705714285712</v>
      </c>
      <c r="CE23" s="88">
        <f t="shared" si="42"/>
        <v>4439.2705714285712</v>
      </c>
      <c r="CF23" s="88">
        <f t="shared" si="42"/>
        <v>4439.2705714285712</v>
      </c>
      <c r="CG23" s="88">
        <f t="shared" si="42"/>
        <v>4439.2705714285712</v>
      </c>
      <c r="CH23" s="88">
        <f t="shared" si="42"/>
        <v>4439.2705714285712</v>
      </c>
      <c r="CI23" s="88">
        <f t="shared" si="42"/>
        <v>4439.2705714285712</v>
      </c>
      <c r="CJ23" s="88">
        <f t="shared" si="42"/>
        <v>4439.2705714285712</v>
      </c>
      <c r="CK23" s="88">
        <f t="shared" si="42"/>
        <v>4439.2705714285712</v>
      </c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</row>
    <row r="24" spans="1:101" s="3" customFormat="1" ht="10.5" x14ac:dyDescent="0.25">
      <c r="A24" s="145" t="str">
        <f t="shared" si="20"/>
        <v/>
      </c>
      <c r="B24" s="79"/>
      <c r="C24" s="79"/>
      <c r="D24" s="80"/>
      <c r="E24" s="86"/>
      <c r="F24" s="14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14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14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148"/>
      <c r="BO24" s="88"/>
      <c r="BP24" s="88"/>
      <c r="BQ24" s="88"/>
      <c r="BR24" s="88"/>
      <c r="BS24" s="88"/>
      <c r="BT24" s="14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</row>
    <row r="25" spans="1:101" s="3" customFormat="1" ht="10.5" x14ac:dyDescent="0.25">
      <c r="A25" s="145" t="str">
        <f t="shared" si="20"/>
        <v/>
      </c>
      <c r="B25" s="79"/>
      <c r="C25" s="79"/>
      <c r="D25" s="80"/>
      <c r="E25" s="86"/>
      <c r="F25" s="14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14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14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148"/>
      <c r="BO25" s="88"/>
      <c r="BP25" s="88"/>
      <c r="BQ25" s="88"/>
      <c r="BR25" s="88"/>
      <c r="BS25" s="88"/>
      <c r="BT25" s="14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</row>
    <row r="26" spans="1:101" s="3" customFormat="1" ht="10.5" x14ac:dyDescent="0.25">
      <c r="A26" s="145" t="str">
        <f t="shared" si="20"/>
        <v/>
      </c>
      <c r="B26" s="79"/>
      <c r="C26" s="79"/>
      <c r="D26" s="80"/>
      <c r="E26" s="86"/>
      <c r="F26" s="14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14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14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148"/>
      <c r="BO26" s="88"/>
      <c r="BP26" s="88"/>
      <c r="BQ26" s="88"/>
      <c r="BR26" s="88"/>
      <c r="BS26" s="88"/>
      <c r="BT26" s="14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</row>
    <row r="27" spans="1:101" s="3" customFormat="1" ht="10.5" x14ac:dyDescent="0.25">
      <c r="A27" s="145" t="str">
        <f t="shared" si="20"/>
        <v/>
      </c>
      <c r="B27" s="79"/>
      <c r="C27" s="79"/>
      <c r="D27" s="80"/>
      <c r="E27" s="86"/>
      <c r="F27" s="14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14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14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148"/>
      <c r="BO27" s="88"/>
      <c r="BP27" s="88"/>
      <c r="BQ27" s="88"/>
      <c r="BR27" s="88"/>
      <c r="BS27" s="88"/>
      <c r="BT27" s="14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</row>
    <row r="28" spans="1:101" s="3" customFormat="1" ht="10.5" x14ac:dyDescent="0.25">
      <c r="A28" s="145" t="str">
        <f t="shared" si="20"/>
        <v/>
      </c>
      <c r="B28" s="79"/>
      <c r="C28" s="79"/>
      <c r="D28" s="80"/>
      <c r="E28" s="86"/>
      <c r="F28" s="14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14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14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148"/>
      <c r="BO28" s="88"/>
      <c r="BP28" s="88"/>
      <c r="BQ28" s="88"/>
      <c r="BR28" s="88"/>
      <c r="BS28" s="88"/>
      <c r="BT28" s="14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</row>
    <row r="29" spans="1:101" s="3" customFormat="1" ht="10.5" x14ac:dyDescent="0.25">
      <c r="A29" s="145" t="str">
        <f t="shared" si="20"/>
        <v/>
      </c>
      <c r="B29" s="79"/>
      <c r="C29" s="79"/>
      <c r="D29" s="80"/>
      <c r="E29" s="86"/>
      <c r="F29" s="88"/>
      <c r="G29" s="88"/>
      <c r="H29" s="89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9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9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9"/>
      <c r="BI29" s="88"/>
      <c r="BJ29" s="88"/>
      <c r="BK29" s="88"/>
      <c r="BL29" s="88"/>
      <c r="BM29" s="88"/>
      <c r="BN29" s="89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</row>
    <row r="30" spans="1:101" s="3" customFormat="1" ht="10.5" x14ac:dyDescent="0.25">
      <c r="A30" s="145" t="str">
        <f t="shared" si="20"/>
        <v/>
      </c>
      <c r="B30" s="79"/>
      <c r="C30" s="79"/>
      <c r="D30" s="80"/>
      <c r="E30" s="86"/>
      <c r="F30" s="88"/>
      <c r="G30" s="88"/>
      <c r="H30" s="89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9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9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9"/>
      <c r="BI30" s="88"/>
      <c r="BJ30" s="88"/>
      <c r="BK30" s="88"/>
      <c r="BL30" s="88"/>
      <c r="BM30" s="88"/>
      <c r="BN30" s="89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</row>
    <row r="31" spans="1:101" s="3" customFormat="1" ht="10.5" x14ac:dyDescent="0.25">
      <c r="A31" s="145" t="str">
        <f t="shared" si="20"/>
        <v/>
      </c>
      <c r="B31" s="79"/>
      <c r="C31" s="79"/>
      <c r="D31" s="80"/>
      <c r="E31" s="86"/>
      <c r="F31" s="88"/>
      <c r="G31" s="88"/>
      <c r="H31" s="89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9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9"/>
      <c r="BI31" s="88"/>
      <c r="BJ31" s="88"/>
      <c r="BK31" s="88"/>
      <c r="BL31" s="88"/>
      <c r="BM31" s="88"/>
      <c r="BN31" s="89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</row>
    <row r="32" spans="1:101" s="3" customFormat="1" ht="10.5" x14ac:dyDescent="0.25">
      <c r="A32" s="145" t="str">
        <f t="shared" si="20"/>
        <v/>
      </c>
      <c r="B32" s="79"/>
      <c r="C32" s="79"/>
      <c r="D32" s="80"/>
      <c r="E32" s="86"/>
      <c r="F32" s="88"/>
      <c r="G32" s="88"/>
      <c r="H32" s="89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9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9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9"/>
      <c r="BI32" s="88"/>
      <c r="BJ32" s="88"/>
      <c r="BK32" s="88"/>
      <c r="BL32" s="88"/>
      <c r="BM32" s="88"/>
      <c r="BN32" s="89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</row>
    <row r="33" spans="1:101" s="3" customFormat="1" ht="10.5" x14ac:dyDescent="0.25">
      <c r="A33" s="145" t="str">
        <f t="shared" si="20"/>
        <v/>
      </c>
      <c r="B33" s="79"/>
      <c r="C33" s="79"/>
      <c r="D33" s="80"/>
      <c r="E33" s="86"/>
      <c r="F33" s="88"/>
      <c r="G33" s="88"/>
      <c r="H33" s="89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9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9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9"/>
      <c r="BI33" s="88"/>
      <c r="BJ33" s="88"/>
      <c r="BK33" s="88"/>
      <c r="BL33" s="88"/>
      <c r="BM33" s="88"/>
      <c r="BN33" s="89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</row>
    <row r="34" spans="1:101" s="3" customFormat="1" ht="10.5" x14ac:dyDescent="0.25">
      <c r="A34" s="145" t="str">
        <f t="shared" si="20"/>
        <v/>
      </c>
      <c r="B34" s="79"/>
      <c r="C34" s="79"/>
      <c r="D34" s="80"/>
      <c r="E34" s="86"/>
      <c r="F34" s="88"/>
      <c r="G34" s="88"/>
      <c r="H34" s="89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9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9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9"/>
      <c r="BI34" s="88"/>
      <c r="BJ34" s="88"/>
      <c r="BK34" s="88"/>
      <c r="BL34" s="88"/>
      <c r="BM34" s="88"/>
      <c r="BN34" s="89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</row>
    <row r="35" spans="1:101" s="3" customFormat="1" ht="10.5" x14ac:dyDescent="0.25">
      <c r="A35" s="145" t="str">
        <f t="shared" si="20"/>
        <v/>
      </c>
      <c r="B35" s="79"/>
      <c r="C35" s="79"/>
      <c r="D35" s="80"/>
      <c r="E35" s="86"/>
      <c r="F35" s="88"/>
      <c r="G35" s="88"/>
      <c r="H35" s="89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9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9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9"/>
      <c r="BI35" s="88"/>
      <c r="BJ35" s="88"/>
      <c r="BK35" s="88"/>
      <c r="BL35" s="88"/>
      <c r="BM35" s="88"/>
      <c r="BN35" s="89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</row>
    <row r="36" spans="1:101" s="3" customFormat="1" ht="10.5" x14ac:dyDescent="0.25">
      <c r="A36" s="145" t="str">
        <f t="shared" si="20"/>
        <v/>
      </c>
      <c r="B36" s="79"/>
      <c r="C36" s="79"/>
      <c r="D36" s="80"/>
      <c r="E36" s="86"/>
      <c r="F36" s="88"/>
      <c r="G36" s="88"/>
      <c r="H36" s="89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9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9"/>
      <c r="BI36" s="88"/>
      <c r="BJ36" s="88"/>
      <c r="BK36" s="88"/>
      <c r="BL36" s="88"/>
      <c r="BM36" s="88"/>
      <c r="BN36" s="89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</row>
    <row r="37" spans="1:101" s="3" customFormat="1" ht="10.5" x14ac:dyDescent="0.25">
      <c r="A37" s="145" t="str">
        <f t="shared" si="20"/>
        <v/>
      </c>
      <c r="B37" s="79"/>
      <c r="C37" s="79"/>
      <c r="D37" s="80"/>
      <c r="E37" s="86"/>
      <c r="F37" s="88"/>
      <c r="G37" s="88"/>
      <c r="H37" s="89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9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9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9"/>
      <c r="BI37" s="88"/>
      <c r="BJ37" s="88"/>
      <c r="BK37" s="88"/>
      <c r="BL37" s="88"/>
      <c r="BM37" s="88"/>
      <c r="BN37" s="89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</row>
    <row r="38" spans="1:101" s="3" customFormat="1" ht="10.5" x14ac:dyDescent="0.25">
      <c r="A38" s="145" t="str">
        <f t="shared" si="20"/>
        <v/>
      </c>
      <c r="B38" s="79"/>
      <c r="C38" s="79"/>
      <c r="D38" s="80"/>
      <c r="E38" s="86"/>
      <c r="F38" s="88"/>
      <c r="G38" s="88"/>
      <c r="H38" s="89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9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9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9"/>
      <c r="BI38" s="88"/>
      <c r="BJ38" s="88"/>
      <c r="BK38" s="88"/>
      <c r="BL38" s="88"/>
      <c r="BM38" s="88"/>
      <c r="BN38" s="89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</row>
    <row r="39" spans="1:101" s="3" customFormat="1" ht="10.5" x14ac:dyDescent="0.25">
      <c r="A39" s="145" t="str">
        <f t="shared" si="20"/>
        <v/>
      </c>
      <c r="B39" s="79"/>
      <c r="C39" s="79"/>
      <c r="D39" s="80"/>
      <c r="E39" s="86"/>
      <c r="F39" s="88"/>
      <c r="G39" s="88"/>
      <c r="H39" s="89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9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9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9"/>
      <c r="BI39" s="88"/>
      <c r="BJ39" s="88"/>
      <c r="BK39" s="88"/>
      <c r="BL39" s="88"/>
      <c r="BM39" s="88"/>
      <c r="BN39" s="89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</row>
    <row r="40" spans="1:101" s="3" customFormat="1" ht="10.5" x14ac:dyDescent="0.25">
      <c r="A40" s="145" t="str">
        <f t="shared" si="20"/>
        <v/>
      </c>
      <c r="B40" s="79"/>
      <c r="C40" s="79"/>
      <c r="D40" s="80"/>
      <c r="E40" s="86"/>
      <c r="F40" s="88"/>
      <c r="G40" s="88"/>
      <c r="H40" s="89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9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9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9"/>
      <c r="BI40" s="88"/>
      <c r="BJ40" s="88"/>
      <c r="BK40" s="88"/>
      <c r="BL40" s="88"/>
      <c r="BM40" s="88"/>
      <c r="BN40" s="89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</row>
    <row r="41" spans="1:101" s="3" customFormat="1" ht="10.5" x14ac:dyDescent="0.25">
      <c r="A41" s="145" t="str">
        <f t="shared" si="20"/>
        <v/>
      </c>
      <c r="B41" s="79"/>
      <c r="C41" s="79"/>
      <c r="D41" s="80"/>
      <c r="E41" s="86"/>
      <c r="F41" s="88"/>
      <c r="G41" s="88"/>
      <c r="H41" s="89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9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9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9"/>
      <c r="BI41" s="88"/>
      <c r="BJ41" s="88"/>
      <c r="BK41" s="88"/>
      <c r="BL41" s="88"/>
      <c r="BM41" s="88"/>
      <c r="BN41" s="89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</row>
    <row r="42" spans="1:101" s="3" customFormat="1" ht="10.5" x14ac:dyDescent="0.25">
      <c r="A42" s="145" t="str">
        <f t="shared" si="20"/>
        <v/>
      </c>
      <c r="B42" s="79"/>
      <c r="C42" s="79"/>
      <c r="D42" s="80"/>
      <c r="E42" s="86"/>
      <c r="F42" s="88"/>
      <c r="G42" s="88"/>
      <c r="H42" s="89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9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9"/>
      <c r="BI42" s="88"/>
      <c r="BJ42" s="88"/>
      <c r="BK42" s="88"/>
      <c r="BL42" s="88"/>
      <c r="BM42" s="88"/>
      <c r="BN42" s="89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</row>
    <row r="43" spans="1:101" s="3" customFormat="1" ht="10.5" x14ac:dyDescent="0.25">
      <c r="A43" s="145" t="str">
        <f t="shared" si="20"/>
        <v/>
      </c>
      <c r="B43" s="79"/>
      <c r="C43" s="79"/>
      <c r="D43" s="80"/>
      <c r="E43" s="86"/>
      <c r="F43" s="88"/>
      <c r="G43" s="88"/>
      <c r="H43" s="89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9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9"/>
      <c r="BI43" s="88"/>
      <c r="BJ43" s="88"/>
      <c r="BK43" s="88"/>
      <c r="BL43" s="88"/>
      <c r="BM43" s="88"/>
      <c r="BN43" s="89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</row>
    <row r="44" spans="1:101" s="3" customFormat="1" ht="10.5" x14ac:dyDescent="0.25">
      <c r="A44" s="145" t="str">
        <f t="shared" si="20"/>
        <v/>
      </c>
      <c r="B44" s="79"/>
      <c r="C44" s="79"/>
      <c r="D44" s="80"/>
      <c r="E44" s="86"/>
      <c r="F44" s="88"/>
      <c r="G44" s="88"/>
      <c r="H44" s="89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9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9"/>
      <c r="BI44" s="88"/>
      <c r="BJ44" s="88"/>
      <c r="BK44" s="88"/>
      <c r="BL44" s="88"/>
      <c r="BM44" s="88"/>
      <c r="BN44" s="89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</row>
    <row r="45" spans="1:101" s="3" customFormat="1" ht="10.5" x14ac:dyDescent="0.25">
      <c r="A45" s="145" t="str">
        <f t="shared" si="20"/>
        <v/>
      </c>
      <c r="B45" s="79"/>
      <c r="C45" s="79"/>
      <c r="D45" s="80"/>
      <c r="E45" s="86"/>
      <c r="F45" s="88"/>
      <c r="G45" s="88"/>
      <c r="H45" s="89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9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9"/>
      <c r="BI45" s="88"/>
      <c r="BJ45" s="88"/>
      <c r="BK45" s="88"/>
      <c r="BL45" s="88"/>
      <c r="BM45" s="88"/>
      <c r="BN45" s="89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</row>
    <row r="46" spans="1:101" s="3" customFormat="1" ht="10.5" x14ac:dyDescent="0.25">
      <c r="A46" s="145" t="str">
        <f t="shared" si="20"/>
        <v/>
      </c>
      <c r="B46" s="79"/>
      <c r="C46" s="79"/>
      <c r="D46" s="80"/>
      <c r="E46" s="86"/>
      <c r="F46" s="88"/>
      <c r="G46" s="88"/>
      <c r="H46" s="89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9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9"/>
      <c r="BI46" s="88"/>
      <c r="BJ46" s="88"/>
      <c r="BK46" s="88"/>
      <c r="BL46" s="88"/>
      <c r="BM46" s="88"/>
      <c r="BN46" s="89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</row>
    <row r="47" spans="1:101" s="3" customFormat="1" ht="10.5" x14ac:dyDescent="0.25">
      <c r="A47" s="145" t="str">
        <f t="shared" si="20"/>
        <v/>
      </c>
      <c r="B47" s="79"/>
      <c r="C47" s="79"/>
      <c r="D47" s="80"/>
      <c r="E47" s="86"/>
      <c r="F47" s="88"/>
      <c r="G47" s="88"/>
      <c r="H47" s="89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9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9"/>
      <c r="BI47" s="88"/>
      <c r="BJ47" s="88"/>
      <c r="BK47" s="88"/>
      <c r="BL47" s="88"/>
      <c r="BM47" s="88"/>
      <c r="BN47" s="89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</row>
    <row r="48" spans="1:101" s="3" customFormat="1" ht="10.5" x14ac:dyDescent="0.25">
      <c r="A48" s="145" t="str">
        <f t="shared" si="20"/>
        <v/>
      </c>
      <c r="B48" s="79"/>
      <c r="C48" s="79"/>
      <c r="D48" s="80"/>
      <c r="E48" s="86"/>
      <c r="F48" s="88"/>
      <c r="G48" s="88"/>
      <c r="H48" s="89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9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9"/>
      <c r="BI48" s="88"/>
      <c r="BJ48" s="88"/>
      <c r="BK48" s="88"/>
      <c r="BL48" s="88"/>
      <c r="BM48" s="88"/>
      <c r="BN48" s="89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</row>
    <row r="49" spans="1:101" s="3" customFormat="1" ht="10.5" x14ac:dyDescent="0.25">
      <c r="A49" s="145" t="str">
        <f t="shared" si="20"/>
        <v/>
      </c>
      <c r="B49" s="79"/>
      <c r="C49" s="79"/>
      <c r="D49" s="80"/>
      <c r="E49" s="86"/>
      <c r="F49" s="88"/>
      <c r="G49" s="88"/>
      <c r="H49" s="89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9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9"/>
      <c r="BI49" s="88"/>
      <c r="BJ49" s="88"/>
      <c r="BK49" s="88"/>
      <c r="BL49" s="88"/>
      <c r="BM49" s="88"/>
      <c r="BN49" s="89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</row>
    <row r="50" spans="1:101" s="3" customFormat="1" ht="10.5" x14ac:dyDescent="0.25">
      <c r="A50" s="145" t="str">
        <f t="shared" si="20"/>
        <v/>
      </c>
      <c r="B50" s="79"/>
      <c r="C50" s="79"/>
      <c r="D50" s="80"/>
      <c r="E50" s="86"/>
      <c r="F50" s="88"/>
      <c r="G50" s="88"/>
      <c r="H50" s="89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9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9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9"/>
      <c r="BI50" s="88"/>
      <c r="BJ50" s="88"/>
      <c r="BK50" s="88"/>
      <c r="BL50" s="88"/>
      <c r="BM50" s="88"/>
      <c r="BN50" s="89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</row>
    <row r="51" spans="1:101" s="3" customFormat="1" ht="10.5" x14ac:dyDescent="0.25">
      <c r="A51" s="145" t="str">
        <f t="shared" si="20"/>
        <v/>
      </c>
      <c r="B51" s="79"/>
      <c r="C51" s="79"/>
      <c r="D51" s="80"/>
      <c r="E51" s="86"/>
      <c r="F51" s="88"/>
      <c r="G51" s="88"/>
      <c r="H51" s="89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9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9"/>
      <c r="BI51" s="88"/>
      <c r="BJ51" s="88"/>
      <c r="BK51" s="88"/>
      <c r="BL51" s="88"/>
      <c r="BM51" s="88"/>
      <c r="BN51" s="89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</row>
    <row r="52" spans="1:101" s="3" customFormat="1" ht="10.5" x14ac:dyDescent="0.25">
      <c r="A52" s="145" t="str">
        <f t="shared" si="20"/>
        <v/>
      </c>
      <c r="B52" s="79"/>
      <c r="C52" s="79"/>
      <c r="D52" s="80"/>
      <c r="E52" s="86"/>
      <c r="F52" s="88"/>
      <c r="G52" s="88"/>
      <c r="H52" s="89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9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9"/>
      <c r="BI52" s="88"/>
      <c r="BJ52" s="88"/>
      <c r="BK52" s="88"/>
      <c r="BL52" s="88"/>
      <c r="BM52" s="88"/>
      <c r="BN52" s="89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</row>
    <row r="53" spans="1:101" s="3" customFormat="1" ht="10.5" x14ac:dyDescent="0.25">
      <c r="A53" s="145" t="str">
        <f t="shared" si="20"/>
        <v/>
      </c>
      <c r="B53" s="79"/>
      <c r="C53" s="79"/>
      <c r="D53" s="80"/>
      <c r="E53" s="86"/>
      <c r="F53" s="88"/>
      <c r="G53" s="88"/>
      <c r="H53" s="89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9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9"/>
      <c r="BI53" s="88"/>
      <c r="BJ53" s="88"/>
      <c r="BK53" s="88"/>
      <c r="BL53" s="88"/>
      <c r="BM53" s="88"/>
      <c r="BN53" s="89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</row>
    <row r="54" spans="1:101" s="3" customFormat="1" ht="10.5" x14ac:dyDescent="0.25">
      <c r="A54" s="145" t="str">
        <f t="shared" si="20"/>
        <v/>
      </c>
      <c r="B54" s="79"/>
      <c r="C54" s="79"/>
      <c r="D54" s="80"/>
      <c r="E54" s="86"/>
      <c r="F54" s="88"/>
      <c r="G54" s="88"/>
      <c r="H54" s="89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9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9"/>
      <c r="BI54" s="88"/>
      <c r="BJ54" s="88"/>
      <c r="BK54" s="88"/>
      <c r="BL54" s="88"/>
      <c r="BM54" s="88"/>
      <c r="BN54" s="89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</row>
    <row r="55" spans="1:101" s="3" customFormat="1" ht="10.5" x14ac:dyDescent="0.25">
      <c r="A55" s="145" t="str">
        <f t="shared" si="20"/>
        <v/>
      </c>
      <c r="B55" s="79"/>
      <c r="C55" s="79"/>
      <c r="D55" s="80"/>
      <c r="E55" s="86"/>
      <c r="F55" s="88"/>
      <c r="G55" s="88"/>
      <c r="H55" s="89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9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9"/>
      <c r="BI55" s="88"/>
      <c r="BJ55" s="88"/>
      <c r="BK55" s="88"/>
      <c r="BL55" s="88"/>
      <c r="BM55" s="88"/>
      <c r="BN55" s="89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</row>
    <row r="56" spans="1:101" s="3" customFormat="1" ht="10.5" x14ac:dyDescent="0.25">
      <c r="A56" s="145" t="str">
        <f t="shared" si="20"/>
        <v/>
      </c>
      <c r="B56" s="79"/>
      <c r="C56" s="79"/>
      <c r="D56" s="80"/>
      <c r="E56" s="86"/>
      <c r="F56" s="88"/>
      <c r="G56" s="88"/>
      <c r="H56" s="89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9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9"/>
      <c r="BI56" s="88"/>
      <c r="BJ56" s="88"/>
      <c r="BK56" s="88"/>
      <c r="BL56" s="88"/>
      <c r="BM56" s="88"/>
      <c r="BN56" s="89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</row>
    <row r="57" spans="1:101" s="3" customFormat="1" ht="10.5" x14ac:dyDescent="0.25">
      <c r="A57" s="145" t="str">
        <f t="shared" si="20"/>
        <v/>
      </c>
      <c r="B57" s="79"/>
      <c r="C57" s="79"/>
      <c r="D57" s="80"/>
      <c r="E57" s="86"/>
      <c r="F57" s="88"/>
      <c r="G57" s="88"/>
      <c r="H57" s="89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9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9"/>
      <c r="BI57" s="88"/>
      <c r="BJ57" s="88"/>
      <c r="BK57" s="88"/>
      <c r="BL57" s="88"/>
      <c r="BM57" s="88"/>
      <c r="BN57" s="89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</row>
    <row r="58" spans="1:101" s="3" customFormat="1" ht="10.5" x14ac:dyDescent="0.25">
      <c r="A58" s="145" t="str">
        <f t="shared" si="20"/>
        <v/>
      </c>
      <c r="B58" s="79"/>
      <c r="C58" s="79"/>
      <c r="D58" s="80"/>
      <c r="E58" s="86"/>
      <c r="F58" s="88"/>
      <c r="G58" s="88"/>
      <c r="H58" s="89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9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9"/>
      <c r="BI58" s="88"/>
      <c r="BJ58" s="88"/>
      <c r="BK58" s="88"/>
      <c r="BL58" s="88"/>
      <c r="BM58" s="88"/>
      <c r="BN58" s="89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</row>
    <row r="59" spans="1:101" s="3" customFormat="1" ht="10.5" x14ac:dyDescent="0.25">
      <c r="A59" s="145" t="str">
        <f t="shared" si="20"/>
        <v/>
      </c>
      <c r="B59" s="79"/>
      <c r="C59" s="79"/>
      <c r="D59" s="80"/>
      <c r="E59" s="86"/>
      <c r="F59" s="88"/>
      <c r="G59" s="88"/>
      <c r="H59" s="89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9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9"/>
      <c r="BI59" s="88"/>
      <c r="BJ59" s="88"/>
      <c r="BK59" s="88"/>
      <c r="BL59" s="88"/>
      <c r="BM59" s="88"/>
      <c r="BN59" s="89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</row>
    <row r="60" spans="1:101" s="3" customFormat="1" ht="10.5" x14ac:dyDescent="0.25">
      <c r="A60" s="145" t="str">
        <f t="shared" si="20"/>
        <v/>
      </c>
      <c r="B60" s="79"/>
      <c r="C60" s="79"/>
      <c r="D60" s="80"/>
      <c r="E60" s="86"/>
      <c r="F60" s="88"/>
      <c r="G60" s="88"/>
      <c r="H60" s="89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9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9"/>
      <c r="BI60" s="88"/>
      <c r="BJ60" s="88"/>
      <c r="BK60" s="88"/>
      <c r="BL60" s="88"/>
      <c r="BM60" s="88"/>
      <c r="BN60" s="89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</row>
    <row r="61" spans="1:101" s="3" customFormat="1" ht="10.5" x14ac:dyDescent="0.25">
      <c r="A61" s="145" t="str">
        <f t="shared" si="20"/>
        <v/>
      </c>
      <c r="B61" s="79"/>
      <c r="C61" s="79"/>
      <c r="D61" s="80"/>
      <c r="E61" s="86"/>
      <c r="F61" s="88"/>
      <c r="G61" s="88"/>
      <c r="H61" s="89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9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9"/>
      <c r="BI61" s="88"/>
      <c r="BJ61" s="88"/>
      <c r="BK61" s="88"/>
      <c r="BL61" s="88"/>
      <c r="BM61" s="88"/>
      <c r="BN61" s="89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</row>
    <row r="62" spans="1:101" s="3" customFormat="1" ht="10.5" x14ac:dyDescent="0.25">
      <c r="A62" s="145" t="str">
        <f t="shared" si="20"/>
        <v/>
      </c>
      <c r="B62" s="79"/>
      <c r="C62" s="79"/>
      <c r="D62" s="80"/>
      <c r="E62" s="86"/>
      <c r="F62" s="88"/>
      <c r="G62" s="88"/>
      <c r="H62" s="89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9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9"/>
      <c r="BI62" s="88"/>
      <c r="BJ62" s="88"/>
      <c r="BK62" s="88"/>
      <c r="BL62" s="88"/>
      <c r="BM62" s="88"/>
      <c r="BN62" s="89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</row>
    <row r="63" spans="1:101" s="3" customFormat="1" ht="10.5" x14ac:dyDescent="0.25">
      <c r="A63" s="145" t="str">
        <f t="shared" si="20"/>
        <v/>
      </c>
      <c r="B63" s="79"/>
      <c r="C63" s="79"/>
      <c r="D63" s="80"/>
      <c r="E63" s="86"/>
      <c r="F63" s="88"/>
      <c r="G63" s="88"/>
      <c r="H63" s="89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9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9"/>
      <c r="BI63" s="88"/>
      <c r="BJ63" s="88"/>
      <c r="BK63" s="88"/>
      <c r="BL63" s="88"/>
      <c r="BM63" s="88"/>
      <c r="BN63" s="89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</row>
    <row r="64" spans="1:101" s="3" customFormat="1" ht="10.5" x14ac:dyDescent="0.25">
      <c r="A64" s="145" t="str">
        <f t="shared" si="20"/>
        <v/>
      </c>
      <c r="B64" s="79"/>
      <c r="C64" s="79"/>
      <c r="D64" s="80"/>
      <c r="E64" s="86"/>
      <c r="F64" s="88"/>
      <c r="G64" s="88"/>
      <c r="H64" s="89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9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9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9"/>
      <c r="BI64" s="88"/>
      <c r="BJ64" s="88"/>
      <c r="BK64" s="88"/>
      <c r="BL64" s="88"/>
      <c r="BM64" s="88"/>
      <c r="BN64" s="89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</row>
    <row r="65" spans="1:101" s="3" customFormat="1" ht="10.5" x14ac:dyDescent="0.25">
      <c r="A65" s="145" t="str">
        <f t="shared" si="20"/>
        <v/>
      </c>
      <c r="B65" s="79"/>
      <c r="C65" s="79"/>
      <c r="D65" s="80"/>
      <c r="E65" s="86"/>
      <c r="F65" s="88"/>
      <c r="G65" s="88"/>
      <c r="H65" s="89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9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9"/>
      <c r="BI65" s="88"/>
      <c r="BJ65" s="88"/>
      <c r="BK65" s="88"/>
      <c r="BL65" s="88"/>
      <c r="BM65" s="88"/>
      <c r="BN65" s="89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</row>
    <row r="66" spans="1:101" s="3" customFormat="1" ht="10.5" x14ac:dyDescent="0.25">
      <c r="A66" s="145" t="str">
        <f t="shared" si="20"/>
        <v/>
      </c>
      <c r="B66" s="79"/>
      <c r="C66" s="79"/>
      <c r="D66" s="80"/>
      <c r="E66" s="86"/>
      <c r="F66" s="88"/>
      <c r="G66" s="88"/>
      <c r="H66" s="89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9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9"/>
      <c r="BI66" s="88"/>
      <c r="BJ66" s="88"/>
      <c r="BK66" s="88"/>
      <c r="BL66" s="88"/>
      <c r="BM66" s="88"/>
      <c r="BN66" s="89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</row>
    <row r="67" spans="1:101" s="3" customFormat="1" ht="10.5" x14ac:dyDescent="0.25">
      <c r="A67" s="145" t="str">
        <f t="shared" si="20"/>
        <v/>
      </c>
      <c r="B67" s="79"/>
      <c r="C67" s="79"/>
      <c r="D67" s="80"/>
      <c r="E67" s="86"/>
      <c r="F67" s="88"/>
      <c r="G67" s="88"/>
      <c r="H67" s="89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9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9"/>
      <c r="BI67" s="88"/>
      <c r="BJ67" s="88"/>
      <c r="BK67" s="88"/>
      <c r="BL67" s="88"/>
      <c r="BM67" s="88"/>
      <c r="BN67" s="89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</row>
    <row r="68" spans="1:101" s="3" customFormat="1" ht="10.5" x14ac:dyDescent="0.25">
      <c r="A68" s="145" t="str">
        <f t="shared" si="20"/>
        <v/>
      </c>
      <c r="B68" s="79"/>
      <c r="C68" s="79"/>
      <c r="D68" s="80"/>
      <c r="E68" s="86"/>
      <c r="F68" s="88"/>
      <c r="G68" s="88"/>
      <c r="H68" s="89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9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9"/>
      <c r="BI68" s="88"/>
      <c r="BJ68" s="88"/>
      <c r="BK68" s="88"/>
      <c r="BL68" s="88"/>
      <c r="BM68" s="88"/>
      <c r="BN68" s="89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</row>
    <row r="69" spans="1:101" s="3" customFormat="1" ht="10.5" x14ac:dyDescent="0.25">
      <c r="A69" s="145" t="str">
        <f t="shared" si="20"/>
        <v/>
      </c>
      <c r="B69" s="79"/>
      <c r="C69" s="79"/>
      <c r="D69" s="80"/>
      <c r="E69" s="86"/>
      <c r="F69" s="88"/>
      <c r="G69" s="88"/>
      <c r="H69" s="89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9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9"/>
      <c r="BI69" s="88"/>
      <c r="BJ69" s="88"/>
      <c r="BK69" s="88"/>
      <c r="BL69" s="88"/>
      <c r="BM69" s="88"/>
      <c r="BN69" s="89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</row>
    <row r="70" spans="1:101" s="3" customFormat="1" ht="10.5" x14ac:dyDescent="0.25">
      <c r="A70" s="145" t="str">
        <f t="shared" si="20"/>
        <v/>
      </c>
      <c r="B70" s="79"/>
      <c r="C70" s="79"/>
      <c r="D70" s="80"/>
      <c r="E70" s="86"/>
      <c r="F70" s="88"/>
      <c r="G70" s="88"/>
      <c r="H70" s="89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9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9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9"/>
      <c r="BI70" s="88"/>
      <c r="BJ70" s="88"/>
      <c r="BK70" s="88"/>
      <c r="BL70" s="88"/>
      <c r="BM70" s="88"/>
      <c r="BN70" s="89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</row>
    <row r="71" spans="1:101" x14ac:dyDescent="0.25">
      <c r="A71" s="145" t="str">
        <f t="shared" si="20"/>
        <v/>
      </c>
      <c r="B71" s="79"/>
      <c r="C71" s="79"/>
      <c r="D71" s="80"/>
      <c r="E71" s="86"/>
      <c r="F71" s="88"/>
      <c r="G71" s="88"/>
      <c r="H71" s="89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9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9"/>
      <c r="BI71" s="88"/>
      <c r="BJ71" s="88"/>
      <c r="BK71" s="88"/>
      <c r="BL71" s="88"/>
      <c r="BM71" s="88"/>
      <c r="BN71" s="89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</row>
    <row r="72" spans="1:101" x14ac:dyDescent="0.25">
      <c r="A72" s="145" t="str">
        <f t="shared" si="20"/>
        <v/>
      </c>
      <c r="B72" s="79"/>
      <c r="C72" s="79"/>
      <c r="D72" s="80"/>
      <c r="E72" s="86"/>
      <c r="F72" s="88"/>
      <c r="G72" s="88"/>
      <c r="H72" s="89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9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9"/>
      <c r="BI72" s="88"/>
      <c r="BJ72" s="88"/>
      <c r="BK72" s="88"/>
      <c r="BL72" s="88"/>
      <c r="BM72" s="88"/>
      <c r="BN72" s="89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</row>
    <row r="73" spans="1:101" x14ac:dyDescent="0.25">
      <c r="A73" s="145" t="str">
        <f t="shared" si="20"/>
        <v/>
      </c>
      <c r="B73" s="79"/>
      <c r="C73" s="79"/>
      <c r="D73" s="80"/>
      <c r="E73" s="86"/>
      <c r="F73" s="88"/>
      <c r="G73" s="88"/>
      <c r="H73" s="89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9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9"/>
      <c r="BI73" s="88"/>
      <c r="BJ73" s="88"/>
      <c r="BK73" s="88"/>
      <c r="BL73" s="88"/>
      <c r="BM73" s="88"/>
      <c r="BN73" s="89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</row>
    <row r="74" spans="1:101" x14ac:dyDescent="0.25">
      <c r="A74" s="145" t="str">
        <f t="shared" ref="A74:A108" si="43">IF(D74="","",D74)</f>
        <v/>
      </c>
      <c r="B74" s="79"/>
      <c r="C74" s="79"/>
      <c r="D74" s="80"/>
      <c r="E74" s="86"/>
      <c r="F74" s="88"/>
      <c r="G74" s="88"/>
      <c r="H74" s="89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9"/>
      <c r="BI74" s="88"/>
      <c r="BJ74" s="88"/>
      <c r="BK74" s="88"/>
      <c r="BL74" s="88"/>
      <c r="BM74" s="88"/>
      <c r="BN74" s="89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</row>
    <row r="75" spans="1:101" x14ac:dyDescent="0.25">
      <c r="A75" s="145" t="str">
        <f t="shared" si="43"/>
        <v/>
      </c>
      <c r="B75" s="79"/>
      <c r="C75" s="79"/>
      <c r="D75" s="80"/>
      <c r="E75" s="86"/>
      <c r="F75" s="88"/>
      <c r="G75" s="88"/>
      <c r="H75" s="89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9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9"/>
      <c r="BI75" s="88"/>
      <c r="BJ75" s="88"/>
      <c r="BK75" s="88"/>
      <c r="BL75" s="88"/>
      <c r="BM75" s="88"/>
      <c r="BN75" s="89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</row>
    <row r="76" spans="1:101" x14ac:dyDescent="0.25">
      <c r="A76" s="145" t="str">
        <f t="shared" si="43"/>
        <v/>
      </c>
      <c r="B76" s="79"/>
      <c r="C76" s="79"/>
      <c r="D76" s="80"/>
      <c r="E76" s="86"/>
      <c r="F76" s="88"/>
      <c r="G76" s="88"/>
      <c r="H76" s="89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9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9"/>
      <c r="BI76" s="88"/>
      <c r="BJ76" s="88"/>
      <c r="BK76" s="88"/>
      <c r="BL76" s="88"/>
      <c r="BM76" s="88"/>
      <c r="BN76" s="89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</row>
    <row r="77" spans="1:101" x14ac:dyDescent="0.25">
      <c r="A77" s="145" t="str">
        <f t="shared" si="43"/>
        <v/>
      </c>
      <c r="B77" s="79"/>
      <c r="C77" s="79"/>
      <c r="D77" s="80"/>
      <c r="E77" s="86"/>
      <c r="F77" s="88"/>
      <c r="G77" s="88"/>
      <c r="H77" s="89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9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9"/>
      <c r="BI77" s="88"/>
      <c r="BJ77" s="88"/>
      <c r="BK77" s="88"/>
      <c r="BL77" s="88"/>
      <c r="BM77" s="88"/>
      <c r="BN77" s="89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</row>
    <row r="78" spans="1:101" x14ac:dyDescent="0.25">
      <c r="A78" s="145" t="str">
        <f t="shared" si="43"/>
        <v/>
      </c>
      <c r="B78" s="79"/>
      <c r="C78" s="79"/>
      <c r="D78" s="80"/>
      <c r="E78" s="86"/>
      <c r="F78" s="88"/>
      <c r="G78" s="88"/>
      <c r="H78" s="89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9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9"/>
      <c r="BI78" s="88"/>
      <c r="BJ78" s="88"/>
      <c r="BK78" s="88"/>
      <c r="BL78" s="88"/>
      <c r="BM78" s="88"/>
      <c r="BN78" s="89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</row>
    <row r="79" spans="1:101" x14ac:dyDescent="0.25">
      <c r="A79" s="145" t="str">
        <f t="shared" si="43"/>
        <v/>
      </c>
      <c r="B79" s="79"/>
      <c r="C79" s="79"/>
      <c r="D79" s="80"/>
      <c r="E79" s="86"/>
      <c r="F79" s="88"/>
      <c r="G79" s="88"/>
      <c r="H79" s="89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9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9"/>
      <c r="BI79" s="88"/>
      <c r="BJ79" s="88"/>
      <c r="BK79" s="88"/>
      <c r="BL79" s="88"/>
      <c r="BM79" s="88"/>
      <c r="BN79" s="89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</row>
    <row r="80" spans="1:101" x14ac:dyDescent="0.25">
      <c r="A80" s="145" t="str">
        <f t="shared" si="43"/>
        <v/>
      </c>
      <c r="B80" s="79"/>
      <c r="C80" s="79"/>
      <c r="D80" s="80"/>
      <c r="E80" s="86"/>
      <c r="F80" s="88"/>
      <c r="G80" s="88"/>
      <c r="H80" s="89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9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9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9"/>
      <c r="BI80" s="88"/>
      <c r="BJ80" s="88"/>
      <c r="BK80" s="88"/>
      <c r="BL80" s="88"/>
      <c r="BM80" s="88"/>
      <c r="BN80" s="89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</row>
    <row r="81" spans="1:101" x14ac:dyDescent="0.25">
      <c r="A81" s="145" t="str">
        <f t="shared" si="43"/>
        <v/>
      </c>
      <c r="B81" s="79"/>
      <c r="C81" s="79"/>
      <c r="D81" s="80"/>
      <c r="E81" s="86"/>
      <c r="F81" s="88"/>
      <c r="G81" s="88"/>
      <c r="H81" s="89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9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9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9"/>
      <c r="BI81" s="88"/>
      <c r="BJ81" s="88"/>
      <c r="BK81" s="88"/>
      <c r="BL81" s="88"/>
      <c r="BM81" s="88"/>
      <c r="BN81" s="89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</row>
    <row r="82" spans="1:101" x14ac:dyDescent="0.25">
      <c r="A82" s="145" t="str">
        <f t="shared" si="43"/>
        <v/>
      </c>
      <c r="B82" s="79"/>
      <c r="C82" s="79"/>
      <c r="D82" s="80"/>
      <c r="E82" s="86"/>
      <c r="F82" s="88"/>
      <c r="G82" s="88"/>
      <c r="H82" s="89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9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9"/>
      <c r="BI82" s="88"/>
      <c r="BJ82" s="88"/>
      <c r="BK82" s="88"/>
      <c r="BL82" s="88"/>
      <c r="BM82" s="88"/>
      <c r="BN82" s="89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</row>
    <row r="83" spans="1:101" x14ac:dyDescent="0.25">
      <c r="A83" s="145" t="str">
        <f t="shared" si="43"/>
        <v/>
      </c>
      <c r="B83" s="79"/>
      <c r="C83" s="79"/>
      <c r="D83" s="80"/>
      <c r="E83" s="86"/>
      <c r="F83" s="88"/>
      <c r="G83" s="88"/>
      <c r="H83" s="89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9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9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9"/>
      <c r="BI83" s="88"/>
      <c r="BJ83" s="88"/>
      <c r="BK83" s="88"/>
      <c r="BL83" s="88"/>
      <c r="BM83" s="88"/>
      <c r="BN83" s="89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</row>
    <row r="84" spans="1:101" x14ac:dyDescent="0.25">
      <c r="A84" s="145" t="str">
        <f t="shared" si="43"/>
        <v/>
      </c>
      <c r="B84" s="79"/>
      <c r="C84" s="79"/>
      <c r="D84" s="80"/>
      <c r="E84" s="86"/>
      <c r="F84" s="88"/>
      <c r="G84" s="88"/>
      <c r="H84" s="89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9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9"/>
      <c r="BI84" s="88"/>
      <c r="BJ84" s="88"/>
      <c r="BK84" s="88"/>
      <c r="BL84" s="88"/>
      <c r="BM84" s="88"/>
      <c r="BN84" s="89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</row>
    <row r="85" spans="1:101" x14ac:dyDescent="0.25">
      <c r="A85" s="145" t="str">
        <f t="shared" si="43"/>
        <v/>
      </c>
      <c r="B85" s="79"/>
      <c r="C85" s="79"/>
      <c r="D85" s="80"/>
      <c r="E85" s="86"/>
      <c r="F85" s="88"/>
      <c r="G85" s="88"/>
      <c r="H85" s="89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9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9"/>
      <c r="BI85" s="88"/>
      <c r="BJ85" s="88"/>
      <c r="BK85" s="88"/>
      <c r="BL85" s="88"/>
      <c r="BM85" s="88"/>
      <c r="BN85" s="89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</row>
    <row r="86" spans="1:101" x14ac:dyDescent="0.25">
      <c r="A86" s="145" t="str">
        <f t="shared" si="43"/>
        <v/>
      </c>
      <c r="B86" s="79"/>
      <c r="C86" s="79"/>
      <c r="D86" s="80"/>
      <c r="E86" s="86"/>
      <c r="F86" s="88"/>
      <c r="G86" s="88"/>
      <c r="H86" s="89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9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9"/>
      <c r="BI86" s="88"/>
      <c r="BJ86" s="88"/>
      <c r="BK86" s="88"/>
      <c r="BL86" s="88"/>
      <c r="BM86" s="88"/>
      <c r="BN86" s="89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</row>
    <row r="87" spans="1:101" x14ac:dyDescent="0.25">
      <c r="A87" s="145" t="str">
        <f t="shared" si="43"/>
        <v/>
      </c>
      <c r="B87" s="79"/>
      <c r="C87" s="79"/>
      <c r="D87" s="80"/>
      <c r="E87" s="86"/>
      <c r="F87" s="88"/>
      <c r="G87" s="88"/>
      <c r="H87" s="89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9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9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9"/>
      <c r="BI87" s="88"/>
      <c r="BJ87" s="88"/>
      <c r="BK87" s="88"/>
      <c r="BL87" s="88"/>
      <c r="BM87" s="88"/>
      <c r="BN87" s="89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</row>
    <row r="88" spans="1:101" x14ac:dyDescent="0.25">
      <c r="A88" s="145" t="str">
        <f t="shared" si="43"/>
        <v/>
      </c>
      <c r="B88" s="79"/>
      <c r="C88" s="79"/>
      <c r="D88" s="80"/>
      <c r="E88" s="86"/>
      <c r="F88" s="88"/>
      <c r="G88" s="88"/>
      <c r="H88" s="89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9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9"/>
      <c r="BI88" s="88"/>
      <c r="BJ88" s="88"/>
      <c r="BK88" s="88"/>
      <c r="BL88" s="88"/>
      <c r="BM88" s="88"/>
      <c r="BN88" s="89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</row>
    <row r="89" spans="1:101" x14ac:dyDescent="0.25">
      <c r="A89" s="145" t="str">
        <f t="shared" si="43"/>
        <v/>
      </c>
      <c r="B89" s="79"/>
      <c r="C89" s="79"/>
      <c r="D89" s="80"/>
      <c r="E89" s="86"/>
      <c r="F89" s="88"/>
      <c r="G89" s="88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9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9"/>
      <c r="BI89" s="88"/>
      <c r="BJ89" s="88"/>
      <c r="BK89" s="88"/>
      <c r="BL89" s="88"/>
      <c r="BM89" s="88"/>
      <c r="BN89" s="89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</row>
    <row r="90" spans="1:101" x14ac:dyDescent="0.25">
      <c r="A90" s="145" t="str">
        <f t="shared" si="43"/>
        <v/>
      </c>
      <c r="B90" s="79"/>
      <c r="C90" s="79"/>
      <c r="D90" s="80"/>
      <c r="E90" s="86"/>
      <c r="F90" s="88"/>
      <c r="G90" s="88"/>
      <c r="H90" s="89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9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9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9"/>
      <c r="BI90" s="88"/>
      <c r="BJ90" s="88"/>
      <c r="BK90" s="88"/>
      <c r="BL90" s="88"/>
      <c r="BM90" s="88"/>
      <c r="BN90" s="89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</row>
    <row r="91" spans="1:101" x14ac:dyDescent="0.25">
      <c r="A91" s="145" t="str">
        <f t="shared" si="43"/>
        <v/>
      </c>
      <c r="B91" s="79"/>
      <c r="C91" s="79"/>
      <c r="D91" s="80"/>
      <c r="E91" s="86"/>
      <c r="F91" s="88"/>
      <c r="G91" s="88"/>
      <c r="H91" s="89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9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9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9"/>
      <c r="BI91" s="88"/>
      <c r="BJ91" s="88"/>
      <c r="BK91" s="88"/>
      <c r="BL91" s="88"/>
      <c r="BM91" s="88"/>
      <c r="BN91" s="89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</row>
    <row r="92" spans="1:101" x14ac:dyDescent="0.25">
      <c r="A92" s="145" t="str">
        <f t="shared" si="43"/>
        <v/>
      </c>
      <c r="B92" s="79"/>
      <c r="C92" s="79"/>
      <c r="D92" s="80"/>
      <c r="E92" s="86"/>
      <c r="F92" s="88"/>
      <c r="G92" s="88"/>
      <c r="H92" s="89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9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9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9"/>
      <c r="BI92" s="88"/>
      <c r="BJ92" s="88"/>
      <c r="BK92" s="88"/>
      <c r="BL92" s="88"/>
      <c r="BM92" s="88"/>
      <c r="BN92" s="89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</row>
    <row r="93" spans="1:101" x14ac:dyDescent="0.25">
      <c r="A93" s="145" t="str">
        <f t="shared" si="43"/>
        <v/>
      </c>
      <c r="B93" s="79"/>
      <c r="C93" s="79"/>
      <c r="D93" s="80"/>
      <c r="E93" s="86"/>
      <c r="F93" s="88"/>
      <c r="G93" s="88"/>
      <c r="H93" s="89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9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9"/>
      <c r="BI93" s="88"/>
      <c r="BJ93" s="88"/>
      <c r="BK93" s="88"/>
      <c r="BL93" s="88"/>
      <c r="BM93" s="88"/>
      <c r="BN93" s="89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</row>
    <row r="94" spans="1:101" x14ac:dyDescent="0.25">
      <c r="A94" s="145" t="str">
        <f t="shared" si="43"/>
        <v/>
      </c>
      <c r="B94" s="79"/>
      <c r="C94" s="79"/>
      <c r="D94" s="80"/>
      <c r="E94" s="86"/>
      <c r="F94" s="88"/>
      <c r="G94" s="88"/>
      <c r="H94" s="89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9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9"/>
      <c r="BI94" s="88"/>
      <c r="BJ94" s="88"/>
      <c r="BK94" s="88"/>
      <c r="BL94" s="88"/>
      <c r="BM94" s="88"/>
      <c r="BN94" s="89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</row>
    <row r="95" spans="1:101" x14ac:dyDescent="0.25">
      <c r="A95" s="145" t="str">
        <f t="shared" si="43"/>
        <v/>
      </c>
      <c r="B95" s="79"/>
      <c r="C95" s="79"/>
      <c r="D95" s="80"/>
      <c r="E95" s="86"/>
      <c r="F95" s="88"/>
      <c r="G95" s="88"/>
      <c r="H95" s="89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9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9"/>
      <c r="BI95" s="88"/>
      <c r="BJ95" s="88"/>
      <c r="BK95" s="88"/>
      <c r="BL95" s="88"/>
      <c r="BM95" s="88"/>
      <c r="BN95" s="89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</row>
    <row r="96" spans="1:101" x14ac:dyDescent="0.25">
      <c r="A96" s="145" t="str">
        <f t="shared" si="43"/>
        <v/>
      </c>
      <c r="B96" s="79"/>
      <c r="C96" s="79"/>
      <c r="D96" s="80"/>
      <c r="E96" s="86"/>
      <c r="F96" s="88"/>
      <c r="G96" s="88"/>
      <c r="H96" s="89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9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9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9"/>
      <c r="BI96" s="88"/>
      <c r="BJ96" s="88"/>
      <c r="BK96" s="88"/>
      <c r="BL96" s="88"/>
      <c r="BM96" s="88"/>
      <c r="BN96" s="89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</row>
    <row r="97" spans="1:101" x14ac:dyDescent="0.25">
      <c r="A97" s="145" t="str">
        <f t="shared" si="43"/>
        <v/>
      </c>
      <c r="B97" s="79"/>
      <c r="C97" s="79"/>
      <c r="D97" s="80"/>
      <c r="E97" s="86"/>
      <c r="F97" s="88"/>
      <c r="G97" s="88"/>
      <c r="H97" s="89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9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9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9"/>
      <c r="BI97" s="88"/>
      <c r="BJ97" s="88"/>
      <c r="BK97" s="88"/>
      <c r="BL97" s="88"/>
      <c r="BM97" s="88"/>
      <c r="BN97" s="89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</row>
    <row r="98" spans="1:101" x14ac:dyDescent="0.25">
      <c r="A98" s="145" t="str">
        <f t="shared" si="43"/>
        <v/>
      </c>
      <c r="B98" s="79"/>
      <c r="C98" s="79"/>
      <c r="D98" s="80"/>
      <c r="E98" s="86"/>
      <c r="F98" s="88"/>
      <c r="G98" s="88"/>
      <c r="H98" s="89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9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9"/>
      <c r="BI98" s="88"/>
      <c r="BJ98" s="88"/>
      <c r="BK98" s="88"/>
      <c r="BL98" s="88"/>
      <c r="BM98" s="88"/>
      <c r="BN98" s="89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</row>
    <row r="99" spans="1:101" x14ac:dyDescent="0.25">
      <c r="A99" s="145" t="str">
        <f t="shared" si="43"/>
        <v/>
      </c>
      <c r="B99" s="79"/>
      <c r="C99" s="79"/>
      <c r="D99" s="80"/>
      <c r="E99" s="86"/>
      <c r="F99" s="88"/>
      <c r="G99" s="88"/>
      <c r="H99" s="89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9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9"/>
      <c r="BI99" s="88"/>
      <c r="BJ99" s="88"/>
      <c r="BK99" s="88"/>
      <c r="BL99" s="88"/>
      <c r="BM99" s="88"/>
      <c r="BN99" s="89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</row>
    <row r="100" spans="1:101" x14ac:dyDescent="0.25">
      <c r="A100" s="145" t="str">
        <f t="shared" si="43"/>
        <v/>
      </c>
      <c r="B100" s="79"/>
      <c r="C100" s="79"/>
      <c r="D100" s="80"/>
      <c r="E100" s="86"/>
      <c r="F100" s="88"/>
      <c r="G100" s="88"/>
      <c r="H100" s="89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9"/>
      <c r="BI100" s="88"/>
      <c r="BJ100" s="88"/>
      <c r="BK100" s="88"/>
      <c r="BL100" s="88"/>
      <c r="BM100" s="88"/>
      <c r="BN100" s="89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</row>
    <row r="101" spans="1:101" x14ac:dyDescent="0.25">
      <c r="A101" s="145" t="str">
        <f t="shared" si="43"/>
        <v/>
      </c>
      <c r="B101" s="79"/>
      <c r="C101" s="79"/>
      <c r="D101" s="80"/>
      <c r="E101" s="86"/>
      <c r="F101" s="88"/>
      <c r="G101" s="88"/>
      <c r="H101" s="89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9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9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9"/>
      <c r="BI101" s="88"/>
      <c r="BJ101" s="88"/>
      <c r="BK101" s="88"/>
      <c r="BL101" s="88"/>
      <c r="BM101" s="88"/>
      <c r="BN101" s="89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</row>
    <row r="102" spans="1:101" x14ac:dyDescent="0.25">
      <c r="A102" s="145" t="str">
        <f t="shared" si="43"/>
        <v/>
      </c>
      <c r="B102" s="79"/>
      <c r="C102" s="79"/>
      <c r="D102" s="80"/>
      <c r="E102" s="86"/>
      <c r="F102" s="88"/>
      <c r="G102" s="88"/>
      <c r="H102" s="89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9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9"/>
      <c r="BI102" s="88"/>
      <c r="BJ102" s="88"/>
      <c r="BK102" s="88"/>
      <c r="BL102" s="88"/>
      <c r="BM102" s="88"/>
      <c r="BN102" s="89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</row>
    <row r="103" spans="1:101" x14ac:dyDescent="0.25">
      <c r="A103" s="145" t="str">
        <f t="shared" si="43"/>
        <v/>
      </c>
      <c r="B103" s="79"/>
      <c r="C103" s="79"/>
      <c r="D103" s="80"/>
      <c r="E103" s="86"/>
      <c r="F103" s="88"/>
      <c r="G103" s="88"/>
      <c r="H103" s="89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9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9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9"/>
      <c r="BI103" s="88"/>
      <c r="BJ103" s="88"/>
      <c r="BK103" s="88"/>
      <c r="BL103" s="88"/>
      <c r="BM103" s="88"/>
      <c r="BN103" s="89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</row>
    <row r="104" spans="1:101" x14ac:dyDescent="0.25">
      <c r="A104" s="145" t="str">
        <f t="shared" si="43"/>
        <v/>
      </c>
      <c r="B104" s="79"/>
      <c r="C104" s="79"/>
      <c r="D104" s="80"/>
      <c r="E104" s="86"/>
      <c r="F104" s="88"/>
      <c r="G104" s="88"/>
      <c r="H104" s="89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9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9"/>
      <c r="BI104" s="88"/>
      <c r="BJ104" s="88"/>
      <c r="BK104" s="88"/>
      <c r="BL104" s="88"/>
      <c r="BM104" s="88"/>
      <c r="BN104" s="89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</row>
    <row r="105" spans="1:101" x14ac:dyDescent="0.25">
      <c r="A105" s="145" t="str">
        <f t="shared" si="43"/>
        <v/>
      </c>
      <c r="B105" s="79"/>
      <c r="C105" s="79"/>
      <c r="D105" s="80"/>
      <c r="E105" s="86"/>
      <c r="F105" s="88"/>
      <c r="G105" s="88"/>
      <c r="H105" s="89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9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9"/>
      <c r="BI105" s="88"/>
      <c r="BJ105" s="88"/>
      <c r="BK105" s="88"/>
      <c r="BL105" s="88"/>
      <c r="BM105" s="88"/>
      <c r="BN105" s="89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</row>
    <row r="106" spans="1:101" x14ac:dyDescent="0.25">
      <c r="A106" s="145" t="str">
        <f t="shared" si="43"/>
        <v/>
      </c>
      <c r="B106" s="79"/>
      <c r="C106" s="79"/>
      <c r="D106" s="80"/>
      <c r="E106" s="86"/>
      <c r="F106" s="88"/>
      <c r="G106" s="88"/>
      <c r="H106" s="89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9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9"/>
      <c r="BI106" s="88"/>
      <c r="BJ106" s="88"/>
      <c r="BK106" s="88"/>
      <c r="BL106" s="88"/>
      <c r="BM106" s="88"/>
      <c r="BN106" s="89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</row>
    <row r="107" spans="1:101" x14ac:dyDescent="0.25">
      <c r="A107" s="145" t="str">
        <f t="shared" si="43"/>
        <v/>
      </c>
      <c r="B107" s="79"/>
      <c r="C107" s="79"/>
      <c r="D107" s="80"/>
      <c r="E107" s="86"/>
      <c r="F107" s="88"/>
      <c r="G107" s="88"/>
      <c r="H107" s="89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9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9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9"/>
      <c r="BI107" s="88"/>
      <c r="BJ107" s="88"/>
      <c r="BK107" s="88"/>
      <c r="BL107" s="88"/>
      <c r="BM107" s="88"/>
      <c r="BN107" s="89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</row>
    <row r="108" spans="1:101" x14ac:dyDescent="0.25">
      <c r="A108" s="145" t="str">
        <f t="shared" si="43"/>
        <v/>
      </c>
      <c r="B108" s="79"/>
      <c r="C108" s="79"/>
      <c r="D108" s="80"/>
      <c r="E108" s="86"/>
      <c r="F108" s="88"/>
      <c r="G108" s="88"/>
      <c r="H108" s="89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9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9"/>
      <c r="BI108" s="88"/>
      <c r="BJ108" s="88"/>
      <c r="BK108" s="88"/>
      <c r="BL108" s="88"/>
      <c r="BM108" s="88"/>
      <c r="BN108" s="89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</row>
    <row r="112" spans="1:101" ht="14.5" x14ac:dyDescent="0.25">
      <c r="C112" s="78" t="s">
        <v>245</v>
      </c>
      <c r="D112" s="78">
        <v>1</v>
      </c>
      <c r="E112" s="87" t="s">
        <v>250</v>
      </c>
      <c r="F112" s="181">
        <v>9.98</v>
      </c>
      <c r="G112" s="181">
        <v>9.98</v>
      </c>
      <c r="H112" s="181">
        <v>9.98</v>
      </c>
      <c r="I112" s="181">
        <v>9.98</v>
      </c>
      <c r="J112" s="181">
        <v>9.98</v>
      </c>
      <c r="K112" s="181">
        <v>9.98</v>
      </c>
      <c r="L112" s="181">
        <v>9.98</v>
      </c>
      <c r="M112" s="181">
        <v>9.98</v>
      </c>
      <c r="N112" s="181">
        <v>9.98</v>
      </c>
      <c r="O112" s="181">
        <v>9.98</v>
      </c>
      <c r="P112" s="181">
        <v>9.98</v>
      </c>
      <c r="Q112" s="181">
        <v>9.98</v>
      </c>
      <c r="R112" s="181">
        <v>9.98</v>
      </c>
      <c r="S112" s="181">
        <v>9.98</v>
      </c>
      <c r="T112" s="181">
        <v>9.98</v>
      </c>
      <c r="U112" s="181">
        <v>9.98</v>
      </c>
      <c r="V112" s="181">
        <v>9.98</v>
      </c>
      <c r="W112" s="181">
        <v>9.98</v>
      </c>
      <c r="X112" s="181">
        <v>9.98</v>
      </c>
      <c r="Y112" s="181">
        <v>9.98</v>
      </c>
      <c r="Z112" s="181">
        <v>9.98</v>
      </c>
      <c r="AA112" s="181">
        <v>9.98</v>
      </c>
      <c r="AB112" s="181">
        <v>9.98</v>
      </c>
      <c r="AC112" s="181">
        <v>9.98</v>
      </c>
      <c r="AD112" s="181">
        <v>10.15</v>
      </c>
      <c r="AE112" s="181">
        <v>10.15</v>
      </c>
      <c r="AF112" s="181">
        <v>10.15</v>
      </c>
      <c r="AG112" s="181">
        <v>10.15</v>
      </c>
      <c r="AH112" s="181">
        <v>10.15</v>
      </c>
      <c r="AI112" s="181">
        <v>10.15</v>
      </c>
      <c r="AJ112" s="181">
        <v>10.15</v>
      </c>
      <c r="AK112" s="181">
        <v>10.15</v>
      </c>
      <c r="AL112" s="181">
        <v>10.15</v>
      </c>
      <c r="AM112" s="181">
        <v>10.15</v>
      </c>
      <c r="AN112" s="181">
        <v>10.15</v>
      </c>
      <c r="AO112" s="181">
        <v>10.15</v>
      </c>
      <c r="AP112" s="185">
        <v>10.25</v>
      </c>
      <c r="AQ112" s="185">
        <v>10.25</v>
      </c>
      <c r="AR112" s="185">
        <v>10.25</v>
      </c>
      <c r="AS112" s="185">
        <v>10.25</v>
      </c>
      <c r="AT112" s="185">
        <v>10.25</v>
      </c>
      <c r="AU112" s="185">
        <v>10.25</v>
      </c>
      <c r="AV112" s="185">
        <v>10.25</v>
      </c>
      <c r="AW112" s="185">
        <v>10.25</v>
      </c>
      <c r="AX112" s="185">
        <v>10.25</v>
      </c>
      <c r="AY112" s="185">
        <v>10.25</v>
      </c>
      <c r="AZ112" s="185">
        <v>10.25</v>
      </c>
      <c r="BA112" s="185">
        <v>10.25</v>
      </c>
      <c r="BB112" s="187">
        <v>10.57</v>
      </c>
      <c r="BC112" s="187">
        <v>10.57</v>
      </c>
      <c r="BD112" s="187">
        <v>10.57</v>
      </c>
      <c r="BE112" s="181">
        <v>11.01</v>
      </c>
      <c r="BF112" s="181">
        <v>11.01</v>
      </c>
      <c r="BG112" s="181">
        <v>11.01</v>
      </c>
      <c r="BH112" s="181">
        <v>11.01</v>
      </c>
      <c r="BI112" s="181">
        <v>11.01</v>
      </c>
      <c r="BJ112" s="181">
        <v>11.01</v>
      </c>
      <c r="BK112" s="181">
        <v>11.01</v>
      </c>
      <c r="BL112" s="181">
        <v>11.01</v>
      </c>
      <c r="BM112" s="181">
        <v>11.01</v>
      </c>
      <c r="BN112" s="181">
        <v>11.01</v>
      </c>
      <c r="BO112" s="181">
        <v>11.01</v>
      </c>
      <c r="BP112" s="181">
        <v>11.01</v>
      </c>
      <c r="BQ112" s="181">
        <v>11.01</v>
      </c>
      <c r="BR112" s="181">
        <v>11.72</v>
      </c>
      <c r="BS112" s="181">
        <v>11.72</v>
      </c>
      <c r="BT112" s="181">
        <v>11.72</v>
      </c>
      <c r="BU112" s="181">
        <v>11.72</v>
      </c>
      <c r="BV112" s="181">
        <v>11.72</v>
      </c>
      <c r="BW112" s="181">
        <v>11.72</v>
      </c>
      <c r="BX112" s="181">
        <v>11.72</v>
      </c>
      <c r="BY112" s="181">
        <v>11.72</v>
      </c>
      <c r="BZ112" s="188">
        <v>11.72</v>
      </c>
      <c r="CA112" s="188">
        <v>11.72</v>
      </c>
      <c r="CB112" s="188">
        <v>11.72</v>
      </c>
      <c r="CC112" s="188">
        <v>11.72</v>
      </c>
      <c r="CD112" s="188">
        <v>11.72</v>
      </c>
      <c r="CE112" s="188">
        <v>11.72</v>
      </c>
      <c r="CF112" s="188">
        <v>11.72</v>
      </c>
      <c r="CG112" s="188">
        <v>11.72</v>
      </c>
      <c r="CH112" s="188">
        <v>11.72</v>
      </c>
      <c r="CI112" s="188">
        <v>11.72</v>
      </c>
      <c r="CJ112" s="188">
        <v>11.72</v>
      </c>
      <c r="CK112" s="188">
        <v>11.72</v>
      </c>
    </row>
    <row r="113" spans="3:89" ht="14.5" x14ac:dyDescent="0.25">
      <c r="C113" s="78" t="s">
        <v>245</v>
      </c>
      <c r="D113" s="78">
        <v>2</v>
      </c>
      <c r="E113" s="87" t="s">
        <v>250</v>
      </c>
      <c r="F113" s="182">
        <v>10.029999999999999</v>
      </c>
      <c r="G113" s="182">
        <v>10.029999999999999</v>
      </c>
      <c r="H113" s="182">
        <v>10.029999999999999</v>
      </c>
      <c r="I113" s="182">
        <v>10.029999999999999</v>
      </c>
      <c r="J113" s="182">
        <v>10.029999999999999</v>
      </c>
      <c r="K113" s="182">
        <v>10.029999999999999</v>
      </c>
      <c r="L113" s="182">
        <v>10.029999999999999</v>
      </c>
      <c r="M113" s="182">
        <v>10.029999999999999</v>
      </c>
      <c r="N113" s="182">
        <v>10.029999999999999</v>
      </c>
      <c r="O113" s="182">
        <v>10.029999999999999</v>
      </c>
      <c r="P113" s="182">
        <v>10.029999999999999</v>
      </c>
      <c r="Q113" s="182">
        <v>10.029999999999999</v>
      </c>
      <c r="R113" s="182">
        <v>10.029999999999999</v>
      </c>
      <c r="S113" s="182">
        <v>10.029999999999999</v>
      </c>
      <c r="T113" s="182">
        <v>10.029999999999999</v>
      </c>
      <c r="U113" s="182">
        <v>10.029999999999999</v>
      </c>
      <c r="V113" s="182">
        <v>10.029999999999999</v>
      </c>
      <c r="W113" s="182">
        <v>10.029999999999999</v>
      </c>
      <c r="X113" s="182">
        <v>10.029999999999999</v>
      </c>
      <c r="Y113" s="182">
        <v>10.029999999999999</v>
      </c>
      <c r="Z113" s="182">
        <v>10.029999999999999</v>
      </c>
      <c r="AA113" s="182">
        <v>10.029999999999999</v>
      </c>
      <c r="AB113" s="182">
        <v>10.029999999999999</v>
      </c>
      <c r="AC113" s="182">
        <v>10.029999999999999</v>
      </c>
      <c r="AD113" s="181">
        <v>10.15</v>
      </c>
      <c r="AE113" s="181">
        <v>10.15</v>
      </c>
      <c r="AF113" s="181">
        <v>10.15</v>
      </c>
      <c r="AG113" s="181">
        <v>10.15</v>
      </c>
      <c r="AH113" s="181">
        <v>10.15</v>
      </c>
      <c r="AI113" s="181">
        <v>10.15</v>
      </c>
      <c r="AJ113" s="181">
        <v>10.15</v>
      </c>
      <c r="AK113" s="181">
        <v>10.15</v>
      </c>
      <c r="AL113" s="181">
        <v>10.15</v>
      </c>
      <c r="AM113" s="181">
        <v>10.15</v>
      </c>
      <c r="AN113" s="181">
        <v>10.15</v>
      </c>
      <c r="AO113" s="181">
        <v>10.15</v>
      </c>
      <c r="AP113" s="185">
        <v>10.25</v>
      </c>
      <c r="AQ113" s="185">
        <v>10.25</v>
      </c>
      <c r="AR113" s="185">
        <v>10.25</v>
      </c>
      <c r="AS113" s="185">
        <v>10.25</v>
      </c>
      <c r="AT113" s="185">
        <v>10.25</v>
      </c>
      <c r="AU113" s="185">
        <v>10.25</v>
      </c>
      <c r="AV113" s="185">
        <v>10.25</v>
      </c>
      <c r="AW113" s="185">
        <v>10.25</v>
      </c>
      <c r="AX113" s="185">
        <v>10.25</v>
      </c>
      <c r="AY113" s="185">
        <v>10.25</v>
      </c>
      <c r="AZ113" s="185">
        <v>10.25</v>
      </c>
      <c r="BA113" s="185">
        <v>10.25</v>
      </c>
      <c r="BB113" s="187">
        <v>10.57</v>
      </c>
      <c r="BC113" s="187">
        <v>10.57</v>
      </c>
      <c r="BD113" s="187">
        <v>10.57</v>
      </c>
      <c r="BE113" s="181">
        <v>11.09</v>
      </c>
      <c r="BF113" s="181">
        <v>11.09</v>
      </c>
      <c r="BG113" s="181">
        <v>11.09</v>
      </c>
      <c r="BH113" s="181">
        <v>11.09</v>
      </c>
      <c r="BI113" s="181">
        <v>11.09</v>
      </c>
      <c r="BJ113" s="181">
        <v>11.09</v>
      </c>
      <c r="BK113" s="181">
        <v>11.09</v>
      </c>
      <c r="BL113" s="181">
        <v>11.09</v>
      </c>
      <c r="BM113" s="181">
        <v>11.09</v>
      </c>
      <c r="BN113" s="181">
        <v>11.09</v>
      </c>
      <c r="BO113" s="181">
        <v>11.09</v>
      </c>
      <c r="BP113" s="181">
        <v>11.09</v>
      </c>
      <c r="BQ113" s="181">
        <v>11.09</v>
      </c>
      <c r="BR113" s="181">
        <v>11.8</v>
      </c>
      <c r="BS113" s="181">
        <v>11.8</v>
      </c>
      <c r="BT113" s="181">
        <v>11.8</v>
      </c>
      <c r="BU113" s="181">
        <v>11.8</v>
      </c>
      <c r="BV113" s="181">
        <v>11.8</v>
      </c>
      <c r="BW113" s="181">
        <v>11.8</v>
      </c>
      <c r="BX113" s="181">
        <v>11.8</v>
      </c>
      <c r="BY113" s="181">
        <v>11.8</v>
      </c>
      <c r="BZ113" s="188">
        <v>11.8</v>
      </c>
      <c r="CA113" s="188">
        <v>11.8</v>
      </c>
      <c r="CB113" s="188">
        <v>11.8</v>
      </c>
      <c r="CC113" s="188">
        <v>11.8</v>
      </c>
      <c r="CD113" s="188">
        <v>11.8</v>
      </c>
      <c r="CE113" s="188">
        <v>11.8</v>
      </c>
      <c r="CF113" s="188">
        <v>11.8</v>
      </c>
      <c r="CG113" s="188">
        <v>11.8</v>
      </c>
      <c r="CH113" s="188">
        <v>11.8</v>
      </c>
      <c r="CI113" s="188">
        <v>11.8</v>
      </c>
      <c r="CJ113" s="188">
        <v>11.8</v>
      </c>
      <c r="CK113" s="188">
        <v>11.8</v>
      </c>
    </row>
    <row r="114" spans="3:89" ht="14.5" x14ac:dyDescent="0.25">
      <c r="C114" s="78" t="s">
        <v>245</v>
      </c>
      <c r="D114" s="78">
        <v>3</v>
      </c>
      <c r="E114" s="87" t="s">
        <v>250</v>
      </c>
      <c r="F114" s="182">
        <v>10.1</v>
      </c>
      <c r="G114" s="182">
        <v>10.1</v>
      </c>
      <c r="H114" s="182">
        <v>10.1</v>
      </c>
      <c r="I114" s="182">
        <v>10.1</v>
      </c>
      <c r="J114" s="182">
        <v>10.1</v>
      </c>
      <c r="K114" s="182">
        <v>10.1</v>
      </c>
      <c r="L114" s="182">
        <v>10.1</v>
      </c>
      <c r="M114" s="182">
        <v>10.1</v>
      </c>
      <c r="N114" s="182">
        <v>10.1</v>
      </c>
      <c r="O114" s="182">
        <v>10.1</v>
      </c>
      <c r="P114" s="182">
        <v>10.1</v>
      </c>
      <c r="Q114" s="182">
        <v>10.1</v>
      </c>
      <c r="R114" s="182">
        <v>10.1</v>
      </c>
      <c r="S114" s="182">
        <v>10.1</v>
      </c>
      <c r="T114" s="182">
        <v>10.1</v>
      </c>
      <c r="U114" s="182">
        <v>10.1</v>
      </c>
      <c r="V114" s="182">
        <v>10.1</v>
      </c>
      <c r="W114" s="182">
        <v>10.1</v>
      </c>
      <c r="X114" s="182">
        <v>10.1</v>
      </c>
      <c r="Y114" s="182">
        <v>10.1</v>
      </c>
      <c r="Z114" s="182">
        <v>10.1</v>
      </c>
      <c r="AA114" s="182">
        <v>10.1</v>
      </c>
      <c r="AB114" s="182">
        <v>10.1</v>
      </c>
      <c r="AC114" s="182">
        <v>10.1</v>
      </c>
      <c r="AD114" s="181">
        <v>10.15</v>
      </c>
      <c r="AE114" s="181">
        <v>10.15</v>
      </c>
      <c r="AF114" s="181">
        <v>10.15</v>
      </c>
      <c r="AG114" s="181">
        <v>10.15</v>
      </c>
      <c r="AH114" s="181">
        <v>10.15</v>
      </c>
      <c r="AI114" s="181">
        <v>10.15</v>
      </c>
      <c r="AJ114" s="181">
        <v>10.15</v>
      </c>
      <c r="AK114" s="181">
        <v>10.15</v>
      </c>
      <c r="AL114" s="181">
        <v>10.15</v>
      </c>
      <c r="AM114" s="181">
        <v>10.15</v>
      </c>
      <c r="AN114" s="181">
        <v>10.15</v>
      </c>
      <c r="AO114" s="181">
        <v>10.15</v>
      </c>
      <c r="AP114" s="185">
        <v>10.25</v>
      </c>
      <c r="AQ114" s="185">
        <v>10.25</v>
      </c>
      <c r="AR114" s="185">
        <v>10.25</v>
      </c>
      <c r="AS114" s="185">
        <v>10.25</v>
      </c>
      <c r="AT114" s="185">
        <v>10.25</v>
      </c>
      <c r="AU114" s="185">
        <v>10.25</v>
      </c>
      <c r="AV114" s="185">
        <v>10.25</v>
      </c>
      <c r="AW114" s="185">
        <v>10.25</v>
      </c>
      <c r="AX114" s="185">
        <v>10.25</v>
      </c>
      <c r="AY114" s="185">
        <v>10.25</v>
      </c>
      <c r="AZ114" s="185">
        <v>10.25</v>
      </c>
      <c r="BA114" s="185">
        <v>10.25</v>
      </c>
      <c r="BB114" s="187">
        <v>10.57</v>
      </c>
      <c r="BC114" s="187">
        <v>10.57</v>
      </c>
      <c r="BD114" s="187">
        <v>10.57</v>
      </c>
      <c r="BE114" s="181">
        <v>11.2</v>
      </c>
      <c r="BF114" s="181">
        <v>11.2</v>
      </c>
      <c r="BG114" s="181">
        <v>11.2</v>
      </c>
      <c r="BH114" s="181">
        <v>11.2</v>
      </c>
      <c r="BI114" s="181">
        <v>11.2</v>
      </c>
      <c r="BJ114" s="181">
        <v>11.2</v>
      </c>
      <c r="BK114" s="181">
        <v>11.2</v>
      </c>
      <c r="BL114" s="181">
        <v>11.2</v>
      </c>
      <c r="BM114" s="181">
        <v>11.2</v>
      </c>
      <c r="BN114" s="181">
        <v>11.2</v>
      </c>
      <c r="BO114" s="181">
        <v>11.2</v>
      </c>
      <c r="BP114" s="181">
        <v>11.2</v>
      </c>
      <c r="BQ114" s="181">
        <v>11.2</v>
      </c>
      <c r="BR114" s="181">
        <v>11.9</v>
      </c>
      <c r="BS114" s="181">
        <v>11.9</v>
      </c>
      <c r="BT114" s="181">
        <v>11.9</v>
      </c>
      <c r="BU114" s="181">
        <v>11.9</v>
      </c>
      <c r="BV114" s="181">
        <v>11.9</v>
      </c>
      <c r="BW114" s="181">
        <v>11.9</v>
      </c>
      <c r="BX114" s="181">
        <v>11.9</v>
      </c>
      <c r="BY114" s="181">
        <v>11.9</v>
      </c>
      <c r="BZ114" s="188">
        <v>11.9</v>
      </c>
      <c r="CA114" s="188">
        <v>11.9</v>
      </c>
      <c r="CB114" s="188">
        <v>11.9</v>
      </c>
      <c r="CC114" s="188">
        <v>11.9</v>
      </c>
      <c r="CD114" s="188">
        <v>11.9</v>
      </c>
      <c r="CE114" s="188">
        <v>11.9</v>
      </c>
      <c r="CF114" s="188">
        <v>11.9</v>
      </c>
      <c r="CG114" s="188">
        <v>11.9</v>
      </c>
      <c r="CH114" s="188">
        <v>11.9</v>
      </c>
      <c r="CI114" s="188">
        <v>11.9</v>
      </c>
      <c r="CJ114" s="188">
        <v>11.9</v>
      </c>
      <c r="CK114" s="188">
        <v>11.9</v>
      </c>
    </row>
    <row r="115" spans="3:89" ht="14.5" x14ac:dyDescent="0.25">
      <c r="C115" s="78" t="s">
        <v>246</v>
      </c>
      <c r="D115" s="78">
        <v>1</v>
      </c>
      <c r="E115" s="87" t="s">
        <v>250</v>
      </c>
      <c r="F115" s="182">
        <v>10.18</v>
      </c>
      <c r="G115" s="182">
        <v>10.18</v>
      </c>
      <c r="H115" s="182">
        <v>10.18</v>
      </c>
      <c r="I115" s="182">
        <v>10.18</v>
      </c>
      <c r="J115" s="182">
        <v>10.18</v>
      </c>
      <c r="K115" s="182">
        <v>10.18</v>
      </c>
      <c r="L115" s="182">
        <v>10.18</v>
      </c>
      <c r="M115" s="182">
        <v>10.18</v>
      </c>
      <c r="N115" s="182">
        <v>10.18</v>
      </c>
      <c r="O115" s="182">
        <v>10.18</v>
      </c>
      <c r="P115" s="182">
        <v>10.18</v>
      </c>
      <c r="Q115" s="182">
        <v>10.18</v>
      </c>
      <c r="R115" s="182">
        <v>10.18</v>
      </c>
      <c r="S115" s="182">
        <v>10.18</v>
      </c>
      <c r="T115" s="182">
        <v>10.18</v>
      </c>
      <c r="U115" s="182">
        <v>10.18</v>
      </c>
      <c r="V115" s="182">
        <v>10.18</v>
      </c>
      <c r="W115" s="182">
        <v>10.18</v>
      </c>
      <c r="X115" s="182">
        <v>10.18</v>
      </c>
      <c r="Y115" s="182">
        <v>10.18</v>
      </c>
      <c r="Z115" s="182">
        <v>10.18</v>
      </c>
      <c r="AA115" s="182">
        <v>10.18</v>
      </c>
      <c r="AB115" s="182">
        <v>10.18</v>
      </c>
      <c r="AC115" s="182">
        <v>10.18</v>
      </c>
      <c r="AD115" s="181">
        <v>10.18</v>
      </c>
      <c r="AE115" s="181">
        <v>10.18</v>
      </c>
      <c r="AF115" s="181">
        <v>10.18</v>
      </c>
      <c r="AG115" s="181">
        <v>10.18</v>
      </c>
      <c r="AH115" s="181">
        <v>10.18</v>
      </c>
      <c r="AI115" s="181">
        <v>10.18</v>
      </c>
      <c r="AJ115" s="181">
        <v>10.18</v>
      </c>
      <c r="AK115" s="181">
        <v>10.18</v>
      </c>
      <c r="AL115" s="181">
        <v>10.18</v>
      </c>
      <c r="AM115" s="181">
        <v>10.18</v>
      </c>
      <c r="AN115" s="181">
        <v>10.18</v>
      </c>
      <c r="AO115" s="181">
        <v>10.18</v>
      </c>
      <c r="AP115" s="185">
        <v>10.25</v>
      </c>
      <c r="AQ115" s="185">
        <v>10.25</v>
      </c>
      <c r="AR115" s="185">
        <v>10.25</v>
      </c>
      <c r="AS115" s="185">
        <v>10.25</v>
      </c>
      <c r="AT115" s="185">
        <v>10.25</v>
      </c>
      <c r="AU115" s="185">
        <v>10.25</v>
      </c>
      <c r="AV115" s="185">
        <v>10.25</v>
      </c>
      <c r="AW115" s="185">
        <v>10.25</v>
      </c>
      <c r="AX115" s="185">
        <v>10.25</v>
      </c>
      <c r="AY115" s="185">
        <v>10.25</v>
      </c>
      <c r="AZ115" s="185">
        <v>10.25</v>
      </c>
      <c r="BA115" s="185">
        <v>10.25</v>
      </c>
      <c r="BB115" s="187">
        <v>10.57</v>
      </c>
      <c r="BC115" s="187">
        <v>10.57</v>
      </c>
      <c r="BD115" s="187">
        <v>10.57</v>
      </c>
      <c r="BE115" s="181">
        <v>11.3</v>
      </c>
      <c r="BF115" s="181">
        <v>11.3</v>
      </c>
      <c r="BG115" s="181">
        <v>11.3</v>
      </c>
      <c r="BH115" s="181">
        <v>11.3</v>
      </c>
      <c r="BI115" s="181">
        <v>11.3</v>
      </c>
      <c r="BJ115" s="181">
        <v>11.3</v>
      </c>
      <c r="BK115" s="181">
        <v>11.3</v>
      </c>
      <c r="BL115" s="181">
        <v>11.3</v>
      </c>
      <c r="BM115" s="181">
        <v>11.3</v>
      </c>
      <c r="BN115" s="181">
        <v>11.3</v>
      </c>
      <c r="BO115" s="181">
        <v>11.3</v>
      </c>
      <c r="BP115" s="181">
        <v>11.3</v>
      </c>
      <c r="BQ115" s="181">
        <v>11.3</v>
      </c>
      <c r="BR115" s="181">
        <v>12</v>
      </c>
      <c r="BS115" s="181">
        <v>12</v>
      </c>
      <c r="BT115" s="181">
        <v>12</v>
      </c>
      <c r="BU115" s="181">
        <v>12</v>
      </c>
      <c r="BV115" s="181">
        <v>12</v>
      </c>
      <c r="BW115" s="181">
        <v>12</v>
      </c>
      <c r="BX115" s="181">
        <v>12</v>
      </c>
      <c r="BY115" s="181">
        <v>12</v>
      </c>
      <c r="BZ115" s="188">
        <v>12</v>
      </c>
      <c r="CA115" s="188">
        <v>12</v>
      </c>
      <c r="CB115" s="188">
        <v>12</v>
      </c>
      <c r="CC115" s="188">
        <v>12</v>
      </c>
      <c r="CD115" s="188">
        <v>12</v>
      </c>
      <c r="CE115" s="188">
        <v>12</v>
      </c>
      <c r="CF115" s="188">
        <v>12</v>
      </c>
      <c r="CG115" s="188">
        <v>12</v>
      </c>
      <c r="CH115" s="188">
        <v>12</v>
      </c>
      <c r="CI115" s="188">
        <v>12</v>
      </c>
      <c r="CJ115" s="188">
        <v>12</v>
      </c>
      <c r="CK115" s="188">
        <v>12</v>
      </c>
    </row>
    <row r="116" spans="3:89" ht="14.5" x14ac:dyDescent="0.25">
      <c r="C116" s="78" t="s">
        <v>246</v>
      </c>
      <c r="D116" s="78">
        <v>2</v>
      </c>
      <c r="E116" s="87" t="s">
        <v>250</v>
      </c>
      <c r="F116" s="182">
        <v>10.31</v>
      </c>
      <c r="G116" s="182">
        <v>10.31</v>
      </c>
      <c r="H116" s="182">
        <v>10.31</v>
      </c>
      <c r="I116" s="182">
        <v>10.31</v>
      </c>
      <c r="J116" s="182">
        <v>10.31</v>
      </c>
      <c r="K116" s="182">
        <v>10.31</v>
      </c>
      <c r="L116" s="182">
        <v>10.31</v>
      </c>
      <c r="M116" s="182">
        <v>10.31</v>
      </c>
      <c r="N116" s="182">
        <v>10.31</v>
      </c>
      <c r="O116" s="182">
        <v>10.31</v>
      </c>
      <c r="P116" s="182">
        <v>10.31</v>
      </c>
      <c r="Q116" s="182">
        <v>10.31</v>
      </c>
      <c r="R116" s="182">
        <v>10.31</v>
      </c>
      <c r="S116" s="182">
        <v>10.31</v>
      </c>
      <c r="T116" s="182">
        <v>10.31</v>
      </c>
      <c r="U116" s="182">
        <v>10.31</v>
      </c>
      <c r="V116" s="182">
        <v>10.31</v>
      </c>
      <c r="W116" s="182">
        <v>10.31</v>
      </c>
      <c r="X116" s="182">
        <v>10.31</v>
      </c>
      <c r="Y116" s="182">
        <v>10.31</v>
      </c>
      <c r="Z116" s="182">
        <v>10.31</v>
      </c>
      <c r="AA116" s="182">
        <v>10.31</v>
      </c>
      <c r="AB116" s="182">
        <v>10.31</v>
      </c>
      <c r="AC116" s="182">
        <v>10.31</v>
      </c>
      <c r="AD116" s="181">
        <v>10.31</v>
      </c>
      <c r="AE116" s="181">
        <v>10.31</v>
      </c>
      <c r="AF116" s="181">
        <v>10.31</v>
      </c>
      <c r="AG116" s="181">
        <v>10.31</v>
      </c>
      <c r="AH116" s="181">
        <v>10.31</v>
      </c>
      <c r="AI116" s="181">
        <v>10.31</v>
      </c>
      <c r="AJ116" s="181">
        <v>10.31</v>
      </c>
      <c r="AK116" s="181">
        <v>10.31</v>
      </c>
      <c r="AL116" s="181">
        <v>10.31</v>
      </c>
      <c r="AM116" s="181">
        <v>10.31</v>
      </c>
      <c r="AN116" s="181">
        <v>10.31</v>
      </c>
      <c r="AO116" s="181">
        <v>10.31</v>
      </c>
      <c r="AP116" s="186">
        <v>10.31</v>
      </c>
      <c r="AQ116" s="186">
        <v>10.31</v>
      </c>
      <c r="AR116" s="186">
        <v>10.31</v>
      </c>
      <c r="AS116" s="186">
        <v>10.31</v>
      </c>
      <c r="AT116" s="186">
        <v>10.31</v>
      </c>
      <c r="AU116" s="186">
        <v>10.31</v>
      </c>
      <c r="AV116" s="186">
        <v>10.31</v>
      </c>
      <c r="AW116" s="186">
        <v>10.31</v>
      </c>
      <c r="AX116" s="186">
        <v>10.31</v>
      </c>
      <c r="AY116" s="186">
        <v>10.31</v>
      </c>
      <c r="AZ116" s="186">
        <v>10.31</v>
      </c>
      <c r="BA116" s="186">
        <v>10.31</v>
      </c>
      <c r="BB116" s="187">
        <v>10.57</v>
      </c>
      <c r="BC116" s="187">
        <v>10.57</v>
      </c>
      <c r="BD116" s="187">
        <v>10.57</v>
      </c>
      <c r="BE116" s="181">
        <v>11.6</v>
      </c>
      <c r="BF116" s="181">
        <v>11.6</v>
      </c>
      <c r="BG116" s="181">
        <v>11.6</v>
      </c>
      <c r="BH116" s="181">
        <v>11.6</v>
      </c>
      <c r="BI116" s="181">
        <v>11.6</v>
      </c>
      <c r="BJ116" s="181">
        <v>11.6</v>
      </c>
      <c r="BK116" s="181">
        <v>11.6</v>
      </c>
      <c r="BL116" s="181">
        <v>11.6</v>
      </c>
      <c r="BM116" s="181">
        <v>11.6</v>
      </c>
      <c r="BN116" s="181">
        <v>11.6</v>
      </c>
      <c r="BO116" s="181">
        <v>11.6</v>
      </c>
      <c r="BP116" s="181">
        <v>11.6</v>
      </c>
      <c r="BQ116" s="181">
        <v>11.6</v>
      </c>
      <c r="BR116" s="181">
        <v>12.27</v>
      </c>
      <c r="BS116" s="181">
        <v>12.27</v>
      </c>
      <c r="BT116" s="181">
        <v>12.27</v>
      </c>
      <c r="BU116" s="181">
        <v>12.27</v>
      </c>
      <c r="BV116" s="181">
        <v>12.27</v>
      </c>
      <c r="BW116" s="181">
        <v>12.27</v>
      </c>
      <c r="BX116" s="181">
        <v>12.27</v>
      </c>
      <c r="BY116" s="181">
        <v>12.27</v>
      </c>
      <c r="BZ116" s="188">
        <v>12.27</v>
      </c>
      <c r="CA116" s="188">
        <v>12.27</v>
      </c>
      <c r="CB116" s="188">
        <v>12.27</v>
      </c>
      <c r="CC116" s="188">
        <v>12.27</v>
      </c>
      <c r="CD116" s="188">
        <v>12.27</v>
      </c>
      <c r="CE116" s="188">
        <v>12.27</v>
      </c>
      <c r="CF116" s="188">
        <v>12.27</v>
      </c>
      <c r="CG116" s="188">
        <v>12.27</v>
      </c>
      <c r="CH116" s="188">
        <v>12.27</v>
      </c>
      <c r="CI116" s="188">
        <v>12.27</v>
      </c>
      <c r="CJ116" s="188">
        <v>12.27</v>
      </c>
      <c r="CK116" s="188">
        <v>12.27</v>
      </c>
    </row>
    <row r="117" spans="3:89" ht="14.5" x14ac:dyDescent="0.25">
      <c r="C117" s="78" t="s">
        <v>246</v>
      </c>
      <c r="D117" s="78">
        <v>3</v>
      </c>
      <c r="E117" s="87" t="s">
        <v>250</v>
      </c>
      <c r="F117" s="182">
        <v>10.66</v>
      </c>
      <c r="G117" s="182">
        <v>10.66</v>
      </c>
      <c r="H117" s="182">
        <v>10.66</v>
      </c>
      <c r="I117" s="182">
        <v>10.66</v>
      </c>
      <c r="J117" s="182">
        <v>10.66</v>
      </c>
      <c r="K117" s="182">
        <v>10.66</v>
      </c>
      <c r="L117" s="182">
        <v>10.66</v>
      </c>
      <c r="M117" s="182">
        <v>10.66</v>
      </c>
      <c r="N117" s="182">
        <v>10.66</v>
      </c>
      <c r="O117" s="182">
        <v>10.66</v>
      </c>
      <c r="P117" s="182">
        <v>10.66</v>
      </c>
      <c r="Q117" s="182">
        <v>10.66</v>
      </c>
      <c r="R117" s="182">
        <v>10.66</v>
      </c>
      <c r="S117" s="182">
        <v>10.66</v>
      </c>
      <c r="T117" s="182">
        <v>10.66</v>
      </c>
      <c r="U117" s="182">
        <v>10.66</v>
      </c>
      <c r="V117" s="182">
        <v>10.66</v>
      </c>
      <c r="W117" s="182">
        <v>10.66</v>
      </c>
      <c r="X117" s="182">
        <v>10.66</v>
      </c>
      <c r="Y117" s="182">
        <v>10.66</v>
      </c>
      <c r="Z117" s="182">
        <v>10.66</v>
      </c>
      <c r="AA117" s="182">
        <v>10.66</v>
      </c>
      <c r="AB117" s="182">
        <v>10.66</v>
      </c>
      <c r="AC117" s="182">
        <v>10.66</v>
      </c>
      <c r="AD117" s="181">
        <v>10.66</v>
      </c>
      <c r="AE117" s="181">
        <v>10.66</v>
      </c>
      <c r="AF117" s="181">
        <v>10.66</v>
      </c>
      <c r="AG117" s="181">
        <v>10.66</v>
      </c>
      <c r="AH117" s="181">
        <v>10.66</v>
      </c>
      <c r="AI117" s="181">
        <v>10.66</v>
      </c>
      <c r="AJ117" s="181">
        <v>10.66</v>
      </c>
      <c r="AK117" s="181">
        <v>10.66</v>
      </c>
      <c r="AL117" s="181">
        <v>10.66</v>
      </c>
      <c r="AM117" s="181">
        <v>10.66</v>
      </c>
      <c r="AN117" s="181">
        <v>10.66</v>
      </c>
      <c r="AO117" s="181">
        <v>10.66</v>
      </c>
      <c r="AP117" s="186">
        <v>10.66</v>
      </c>
      <c r="AQ117" s="186">
        <v>10.66</v>
      </c>
      <c r="AR117" s="186">
        <v>10.66</v>
      </c>
      <c r="AS117" s="186">
        <v>10.66</v>
      </c>
      <c r="AT117" s="186">
        <v>10.66</v>
      </c>
      <c r="AU117" s="186">
        <v>10.66</v>
      </c>
      <c r="AV117" s="186">
        <v>10.66</v>
      </c>
      <c r="AW117" s="186">
        <v>10.66</v>
      </c>
      <c r="AX117" s="186">
        <v>10.66</v>
      </c>
      <c r="AY117" s="186">
        <v>10.66</v>
      </c>
      <c r="AZ117" s="186">
        <v>10.66</v>
      </c>
      <c r="BA117" s="186">
        <v>10.66</v>
      </c>
      <c r="BB117" s="181">
        <v>10.66</v>
      </c>
      <c r="BC117" s="181">
        <v>10.66</v>
      </c>
      <c r="BD117" s="181">
        <v>10.66</v>
      </c>
      <c r="BE117" s="181">
        <v>12.2</v>
      </c>
      <c r="BF117" s="181">
        <v>12.2</v>
      </c>
      <c r="BG117" s="181">
        <v>12.2</v>
      </c>
      <c r="BH117" s="181">
        <v>12.2</v>
      </c>
      <c r="BI117" s="181">
        <v>12.2</v>
      </c>
      <c r="BJ117" s="181">
        <v>12.2</v>
      </c>
      <c r="BK117" s="181">
        <v>12.2</v>
      </c>
      <c r="BL117" s="181">
        <v>12.2</v>
      </c>
      <c r="BM117" s="181">
        <v>12.2</v>
      </c>
      <c r="BN117" s="181">
        <v>12.2</v>
      </c>
      <c r="BO117" s="181">
        <v>12.2</v>
      </c>
      <c r="BP117" s="181">
        <v>12.2</v>
      </c>
      <c r="BQ117" s="181">
        <v>12.2</v>
      </c>
      <c r="BR117" s="181">
        <v>12.89</v>
      </c>
      <c r="BS117" s="181">
        <v>12.89</v>
      </c>
      <c r="BT117" s="181">
        <v>12.89</v>
      </c>
      <c r="BU117" s="181">
        <v>12.89</v>
      </c>
      <c r="BV117" s="181">
        <v>12.89</v>
      </c>
      <c r="BW117" s="181">
        <v>12.89</v>
      </c>
      <c r="BX117" s="181">
        <v>12.89</v>
      </c>
      <c r="BY117" s="181">
        <v>12.89</v>
      </c>
      <c r="BZ117" s="188">
        <v>12.89</v>
      </c>
      <c r="CA117" s="188">
        <v>12.89</v>
      </c>
      <c r="CB117" s="188">
        <v>12.89</v>
      </c>
      <c r="CC117" s="188">
        <v>12.89</v>
      </c>
      <c r="CD117" s="188">
        <v>12.89</v>
      </c>
      <c r="CE117" s="188">
        <v>12.89</v>
      </c>
      <c r="CF117" s="188">
        <v>12.89</v>
      </c>
      <c r="CG117" s="188">
        <v>12.89</v>
      </c>
      <c r="CH117" s="188">
        <v>12.89</v>
      </c>
      <c r="CI117" s="188">
        <v>12.89</v>
      </c>
      <c r="CJ117" s="188">
        <v>12.89</v>
      </c>
      <c r="CK117" s="188">
        <v>12.89</v>
      </c>
    </row>
    <row r="118" spans="3:89" ht="14.5" x14ac:dyDescent="0.25">
      <c r="C118" s="78" t="s">
        <v>247</v>
      </c>
      <c r="D118" s="78">
        <v>1</v>
      </c>
      <c r="E118" s="87" t="s">
        <v>250</v>
      </c>
      <c r="F118" s="182">
        <v>10.77</v>
      </c>
      <c r="G118" s="182">
        <v>10.77</v>
      </c>
      <c r="H118" s="182">
        <v>10.77</v>
      </c>
      <c r="I118" s="182">
        <v>10.77</v>
      </c>
      <c r="J118" s="182">
        <v>10.77</v>
      </c>
      <c r="K118" s="182">
        <v>10.77</v>
      </c>
      <c r="L118" s="182">
        <v>10.77</v>
      </c>
      <c r="M118" s="182">
        <v>10.77</v>
      </c>
      <c r="N118" s="182">
        <v>10.77</v>
      </c>
      <c r="O118" s="182">
        <v>10.77</v>
      </c>
      <c r="P118" s="182">
        <v>10.77</v>
      </c>
      <c r="Q118" s="182">
        <v>10.77</v>
      </c>
      <c r="R118" s="182">
        <v>10.77</v>
      </c>
      <c r="S118" s="182">
        <v>10.77</v>
      </c>
      <c r="T118" s="182">
        <v>10.77</v>
      </c>
      <c r="U118" s="182">
        <v>10.77</v>
      </c>
      <c r="V118" s="182">
        <v>10.77</v>
      </c>
      <c r="W118" s="182">
        <v>10.77</v>
      </c>
      <c r="X118" s="182">
        <v>10.77</v>
      </c>
      <c r="Y118" s="182">
        <v>10.77</v>
      </c>
      <c r="Z118" s="182">
        <v>10.77</v>
      </c>
      <c r="AA118" s="182">
        <v>10.77</v>
      </c>
      <c r="AB118" s="182">
        <v>10.77</v>
      </c>
      <c r="AC118" s="182">
        <v>10.77</v>
      </c>
      <c r="AD118" s="181">
        <v>10.77</v>
      </c>
      <c r="AE118" s="181">
        <v>10.77</v>
      </c>
      <c r="AF118" s="181">
        <v>10.77</v>
      </c>
      <c r="AG118" s="181">
        <v>10.77</v>
      </c>
      <c r="AH118" s="181">
        <v>10.77</v>
      </c>
      <c r="AI118" s="181">
        <v>10.77</v>
      </c>
      <c r="AJ118" s="181">
        <v>10.77</v>
      </c>
      <c r="AK118" s="181">
        <v>10.77</v>
      </c>
      <c r="AL118" s="181">
        <v>10.77</v>
      </c>
      <c r="AM118" s="181">
        <v>10.77</v>
      </c>
      <c r="AN118" s="181">
        <v>10.77</v>
      </c>
      <c r="AO118" s="181">
        <v>10.77</v>
      </c>
      <c r="AP118" s="186">
        <v>10.77</v>
      </c>
      <c r="AQ118" s="186">
        <v>10.77</v>
      </c>
      <c r="AR118" s="186">
        <v>10.77</v>
      </c>
      <c r="AS118" s="186">
        <v>10.77</v>
      </c>
      <c r="AT118" s="186">
        <v>10.77</v>
      </c>
      <c r="AU118" s="186">
        <v>10.77</v>
      </c>
      <c r="AV118" s="186">
        <v>10.77</v>
      </c>
      <c r="AW118" s="186">
        <v>10.77</v>
      </c>
      <c r="AX118" s="186">
        <v>10.77</v>
      </c>
      <c r="AY118" s="186">
        <v>10.77</v>
      </c>
      <c r="AZ118" s="186">
        <v>10.77</v>
      </c>
      <c r="BA118" s="186">
        <v>10.77</v>
      </c>
      <c r="BB118" s="181">
        <v>10.77</v>
      </c>
      <c r="BC118" s="181">
        <v>10.77</v>
      </c>
      <c r="BD118" s="181">
        <v>10.77</v>
      </c>
      <c r="BE118" s="181">
        <v>12.4</v>
      </c>
      <c r="BF118" s="181">
        <v>12.4</v>
      </c>
      <c r="BG118" s="181">
        <v>12.4</v>
      </c>
      <c r="BH118" s="181">
        <v>12.4</v>
      </c>
      <c r="BI118" s="181">
        <v>12.4</v>
      </c>
      <c r="BJ118" s="181">
        <v>12.4</v>
      </c>
      <c r="BK118" s="181">
        <v>12.4</v>
      </c>
      <c r="BL118" s="181">
        <v>12.4</v>
      </c>
      <c r="BM118" s="181">
        <v>12.4</v>
      </c>
      <c r="BN118" s="181">
        <v>12.4</v>
      </c>
      <c r="BO118" s="181">
        <v>12.4</v>
      </c>
      <c r="BP118" s="181">
        <v>12.4</v>
      </c>
      <c r="BQ118" s="181">
        <v>12.4</v>
      </c>
      <c r="BR118" s="181">
        <v>13.04</v>
      </c>
      <c r="BS118" s="181">
        <v>13.04</v>
      </c>
      <c r="BT118" s="181">
        <v>13.04</v>
      </c>
      <c r="BU118" s="181">
        <v>13.04</v>
      </c>
      <c r="BV118" s="181">
        <v>13.04</v>
      </c>
      <c r="BW118" s="181">
        <v>13.04</v>
      </c>
      <c r="BX118" s="181">
        <v>13.04</v>
      </c>
      <c r="BY118" s="181">
        <v>13.04</v>
      </c>
      <c r="BZ118" s="188">
        <v>13.04</v>
      </c>
      <c r="CA118" s="188">
        <v>13.04</v>
      </c>
      <c r="CB118" s="188">
        <v>13.04</v>
      </c>
      <c r="CC118" s="188">
        <v>13.04</v>
      </c>
      <c r="CD118" s="188">
        <v>13.04</v>
      </c>
      <c r="CE118" s="188">
        <v>13.04</v>
      </c>
      <c r="CF118" s="188">
        <v>13.04</v>
      </c>
      <c r="CG118" s="188">
        <v>13.04</v>
      </c>
      <c r="CH118" s="188">
        <v>13.04</v>
      </c>
      <c r="CI118" s="188">
        <v>13.04</v>
      </c>
      <c r="CJ118" s="188">
        <v>13.04</v>
      </c>
      <c r="CK118" s="188">
        <v>13.04</v>
      </c>
    </row>
    <row r="119" spans="3:89" ht="14.5" x14ac:dyDescent="0.25">
      <c r="C119" s="78" t="s">
        <v>247</v>
      </c>
      <c r="D119" s="78">
        <v>2</v>
      </c>
      <c r="E119" s="87" t="s">
        <v>250</v>
      </c>
      <c r="F119" s="182">
        <v>10.83</v>
      </c>
      <c r="G119" s="182">
        <v>10.83</v>
      </c>
      <c r="H119" s="182">
        <v>10.83</v>
      </c>
      <c r="I119" s="182">
        <v>10.83</v>
      </c>
      <c r="J119" s="182">
        <v>10.83</v>
      </c>
      <c r="K119" s="182">
        <v>10.83</v>
      </c>
      <c r="L119" s="182">
        <v>10.83</v>
      </c>
      <c r="M119" s="182">
        <v>10.83</v>
      </c>
      <c r="N119" s="182">
        <v>10.83</v>
      </c>
      <c r="O119" s="182">
        <v>10.83</v>
      </c>
      <c r="P119" s="182">
        <v>10.83</v>
      </c>
      <c r="Q119" s="182">
        <v>10.83</v>
      </c>
      <c r="R119" s="182">
        <v>10.83</v>
      </c>
      <c r="S119" s="182">
        <v>10.83</v>
      </c>
      <c r="T119" s="182">
        <v>10.83</v>
      </c>
      <c r="U119" s="182">
        <v>10.83</v>
      </c>
      <c r="V119" s="182">
        <v>10.83</v>
      </c>
      <c r="W119" s="182">
        <v>10.83</v>
      </c>
      <c r="X119" s="182">
        <v>10.83</v>
      </c>
      <c r="Y119" s="182">
        <v>10.83</v>
      </c>
      <c r="Z119" s="182">
        <v>10.83</v>
      </c>
      <c r="AA119" s="182">
        <v>10.83</v>
      </c>
      <c r="AB119" s="182">
        <v>10.83</v>
      </c>
      <c r="AC119" s="182">
        <v>10.83</v>
      </c>
      <c r="AD119" s="181">
        <v>10.83</v>
      </c>
      <c r="AE119" s="181">
        <v>10.83</v>
      </c>
      <c r="AF119" s="181">
        <v>10.83</v>
      </c>
      <c r="AG119" s="181">
        <v>10.83</v>
      </c>
      <c r="AH119" s="181">
        <v>10.83</v>
      </c>
      <c r="AI119" s="181">
        <v>10.83</v>
      </c>
      <c r="AJ119" s="181">
        <v>10.83</v>
      </c>
      <c r="AK119" s="181">
        <v>10.83</v>
      </c>
      <c r="AL119" s="181">
        <v>10.83</v>
      </c>
      <c r="AM119" s="181">
        <v>10.83</v>
      </c>
      <c r="AN119" s="181">
        <v>10.83</v>
      </c>
      <c r="AO119" s="181">
        <v>10.83</v>
      </c>
      <c r="AP119" s="186">
        <v>10.83</v>
      </c>
      <c r="AQ119" s="186">
        <v>10.83</v>
      </c>
      <c r="AR119" s="186">
        <v>10.83</v>
      </c>
      <c r="AS119" s="186">
        <v>10.83</v>
      </c>
      <c r="AT119" s="186">
        <v>10.83</v>
      </c>
      <c r="AU119" s="186">
        <v>10.83</v>
      </c>
      <c r="AV119" s="186">
        <v>10.83</v>
      </c>
      <c r="AW119" s="186">
        <v>10.83</v>
      </c>
      <c r="AX119" s="186">
        <v>10.83</v>
      </c>
      <c r="AY119" s="186">
        <v>10.83</v>
      </c>
      <c r="AZ119" s="186">
        <v>10.83</v>
      </c>
      <c r="BA119" s="186">
        <v>10.83</v>
      </c>
      <c r="BB119" s="181">
        <v>10.83</v>
      </c>
      <c r="BC119" s="181">
        <v>10.83</v>
      </c>
      <c r="BD119" s="181">
        <v>10.83</v>
      </c>
      <c r="BE119" s="181">
        <v>12.6</v>
      </c>
      <c r="BF119" s="181">
        <v>12.6</v>
      </c>
      <c r="BG119" s="181">
        <v>12.6</v>
      </c>
      <c r="BH119" s="181">
        <v>12.6</v>
      </c>
      <c r="BI119" s="181">
        <v>12.6</v>
      </c>
      <c r="BJ119" s="181">
        <v>12.6</v>
      </c>
      <c r="BK119" s="181">
        <v>12.6</v>
      </c>
      <c r="BL119" s="181">
        <v>12.6</v>
      </c>
      <c r="BM119" s="181">
        <v>12.6</v>
      </c>
      <c r="BN119" s="181">
        <v>12.6</v>
      </c>
      <c r="BO119" s="181">
        <v>12.6</v>
      </c>
      <c r="BP119" s="181">
        <v>12.6</v>
      </c>
      <c r="BQ119" s="181">
        <v>12.6</v>
      </c>
      <c r="BR119" s="181">
        <v>13.26</v>
      </c>
      <c r="BS119" s="181">
        <v>13.26</v>
      </c>
      <c r="BT119" s="181">
        <v>13.26</v>
      </c>
      <c r="BU119" s="181">
        <v>13.26</v>
      </c>
      <c r="BV119" s="181">
        <v>13.26</v>
      </c>
      <c r="BW119" s="181">
        <v>13.26</v>
      </c>
      <c r="BX119" s="181">
        <v>13.26</v>
      </c>
      <c r="BY119" s="181">
        <v>13.26</v>
      </c>
      <c r="BZ119" s="188">
        <v>13.26</v>
      </c>
      <c r="CA119" s="188">
        <v>13.26</v>
      </c>
      <c r="CB119" s="188">
        <v>13.26</v>
      </c>
      <c r="CC119" s="188">
        <v>13.26</v>
      </c>
      <c r="CD119" s="188">
        <v>13.26</v>
      </c>
      <c r="CE119" s="188">
        <v>13.26</v>
      </c>
      <c r="CF119" s="188">
        <v>13.26</v>
      </c>
      <c r="CG119" s="188">
        <v>13.26</v>
      </c>
      <c r="CH119" s="188">
        <v>13.26</v>
      </c>
      <c r="CI119" s="188">
        <v>13.26</v>
      </c>
      <c r="CJ119" s="188">
        <v>13.26</v>
      </c>
      <c r="CK119" s="188">
        <v>13.26</v>
      </c>
    </row>
    <row r="120" spans="3:89" ht="14.5" x14ac:dyDescent="0.25">
      <c r="C120" s="78" t="s">
        <v>247</v>
      </c>
      <c r="D120" s="78">
        <v>3</v>
      </c>
      <c r="E120" s="87" t="s">
        <v>250</v>
      </c>
      <c r="F120" s="182">
        <v>11.13</v>
      </c>
      <c r="G120" s="182">
        <v>11.13</v>
      </c>
      <c r="H120" s="182">
        <v>11.13</v>
      </c>
      <c r="I120" s="182">
        <v>11.13</v>
      </c>
      <c r="J120" s="182">
        <v>11.13</v>
      </c>
      <c r="K120" s="182">
        <v>11.13</v>
      </c>
      <c r="L120" s="182">
        <v>11.13</v>
      </c>
      <c r="M120" s="182">
        <v>11.13</v>
      </c>
      <c r="N120" s="182">
        <v>11.13</v>
      </c>
      <c r="O120" s="182">
        <v>11.13</v>
      </c>
      <c r="P120" s="182">
        <v>11.13</v>
      </c>
      <c r="Q120" s="182">
        <v>11.13</v>
      </c>
      <c r="R120" s="182">
        <v>11.13</v>
      </c>
      <c r="S120" s="182">
        <v>11.13</v>
      </c>
      <c r="T120" s="182">
        <v>11.13</v>
      </c>
      <c r="U120" s="182">
        <v>11.13</v>
      </c>
      <c r="V120" s="182">
        <v>11.13</v>
      </c>
      <c r="W120" s="182">
        <v>11.13</v>
      </c>
      <c r="X120" s="182">
        <v>11.13</v>
      </c>
      <c r="Y120" s="182">
        <v>11.13</v>
      </c>
      <c r="Z120" s="182">
        <v>11.13</v>
      </c>
      <c r="AA120" s="182">
        <v>11.13</v>
      </c>
      <c r="AB120" s="182">
        <v>11.13</v>
      </c>
      <c r="AC120" s="182">
        <v>11.13</v>
      </c>
      <c r="AD120" s="181">
        <v>11.13</v>
      </c>
      <c r="AE120" s="181">
        <v>11.13</v>
      </c>
      <c r="AF120" s="181">
        <v>11.13</v>
      </c>
      <c r="AG120" s="181">
        <v>11.13</v>
      </c>
      <c r="AH120" s="181">
        <v>11.13</v>
      </c>
      <c r="AI120" s="181">
        <v>11.13</v>
      </c>
      <c r="AJ120" s="181">
        <v>11.13</v>
      </c>
      <c r="AK120" s="181">
        <v>11.13</v>
      </c>
      <c r="AL120" s="181">
        <v>11.13</v>
      </c>
      <c r="AM120" s="181">
        <v>11.13</v>
      </c>
      <c r="AN120" s="181">
        <v>11.13</v>
      </c>
      <c r="AO120" s="181">
        <v>11.13</v>
      </c>
      <c r="AP120" s="186">
        <v>11.13</v>
      </c>
      <c r="AQ120" s="186">
        <v>11.13</v>
      </c>
      <c r="AR120" s="186">
        <v>11.13</v>
      </c>
      <c r="AS120" s="186">
        <v>11.13</v>
      </c>
      <c r="AT120" s="186">
        <v>11.13</v>
      </c>
      <c r="AU120" s="186">
        <v>11.13</v>
      </c>
      <c r="AV120" s="186">
        <v>11.13</v>
      </c>
      <c r="AW120" s="186">
        <v>11.13</v>
      </c>
      <c r="AX120" s="186">
        <v>11.13</v>
      </c>
      <c r="AY120" s="186">
        <v>11.13</v>
      </c>
      <c r="AZ120" s="186">
        <v>11.13</v>
      </c>
      <c r="BA120" s="186">
        <v>11.13</v>
      </c>
      <c r="BB120" s="181">
        <v>11.13</v>
      </c>
      <c r="BC120" s="181">
        <v>11.13</v>
      </c>
      <c r="BD120" s="181">
        <v>11.13</v>
      </c>
      <c r="BE120" s="181">
        <v>13</v>
      </c>
      <c r="BF120" s="181">
        <v>13</v>
      </c>
      <c r="BG120" s="181">
        <v>13</v>
      </c>
      <c r="BH120" s="181">
        <v>13</v>
      </c>
      <c r="BI120" s="181">
        <v>13</v>
      </c>
      <c r="BJ120" s="181">
        <v>13</v>
      </c>
      <c r="BK120" s="181">
        <v>13</v>
      </c>
      <c r="BL120" s="181">
        <v>13</v>
      </c>
      <c r="BM120" s="181">
        <v>13</v>
      </c>
      <c r="BN120" s="181">
        <v>13</v>
      </c>
      <c r="BO120" s="181">
        <v>13</v>
      </c>
      <c r="BP120" s="181">
        <v>13</v>
      </c>
      <c r="BQ120" s="181">
        <v>13</v>
      </c>
      <c r="BR120" s="181">
        <v>13.69</v>
      </c>
      <c r="BS120" s="181">
        <v>13.69</v>
      </c>
      <c r="BT120" s="181">
        <v>13.69</v>
      </c>
      <c r="BU120" s="181">
        <v>13.69</v>
      </c>
      <c r="BV120" s="181">
        <v>13.69</v>
      </c>
      <c r="BW120" s="181">
        <v>13.69</v>
      </c>
      <c r="BX120" s="181">
        <v>13.69</v>
      </c>
      <c r="BY120" s="181">
        <v>13.69</v>
      </c>
      <c r="BZ120" s="188">
        <v>13.69</v>
      </c>
      <c r="CA120" s="188">
        <v>13.69</v>
      </c>
      <c r="CB120" s="188">
        <v>13.69</v>
      </c>
      <c r="CC120" s="188">
        <v>13.69</v>
      </c>
      <c r="CD120" s="188">
        <v>13.69</v>
      </c>
      <c r="CE120" s="188">
        <v>13.69</v>
      </c>
      <c r="CF120" s="188">
        <v>13.69</v>
      </c>
      <c r="CG120" s="188">
        <v>13.69</v>
      </c>
      <c r="CH120" s="188">
        <v>13.69</v>
      </c>
      <c r="CI120" s="188">
        <v>13.69</v>
      </c>
      <c r="CJ120" s="188">
        <v>13.69</v>
      </c>
      <c r="CK120" s="188">
        <v>13.69</v>
      </c>
    </row>
    <row r="121" spans="3:89" ht="14.5" x14ac:dyDescent="0.25">
      <c r="C121" s="78" t="s">
        <v>248</v>
      </c>
      <c r="D121" s="78">
        <v>1</v>
      </c>
      <c r="E121" s="87" t="s">
        <v>250</v>
      </c>
      <c r="F121" s="182">
        <v>11.3</v>
      </c>
      <c r="G121" s="182">
        <v>11.3</v>
      </c>
      <c r="H121" s="182">
        <v>11.3</v>
      </c>
      <c r="I121" s="182">
        <v>11.3</v>
      </c>
      <c r="J121" s="182">
        <v>11.3</v>
      </c>
      <c r="K121" s="182">
        <v>11.3</v>
      </c>
      <c r="L121" s="182">
        <v>11.3</v>
      </c>
      <c r="M121" s="182">
        <v>11.3</v>
      </c>
      <c r="N121" s="182">
        <v>11.3</v>
      </c>
      <c r="O121" s="182">
        <v>11.3</v>
      </c>
      <c r="P121" s="182">
        <v>11.3</v>
      </c>
      <c r="Q121" s="182">
        <v>11.3</v>
      </c>
      <c r="R121" s="182">
        <v>11.3</v>
      </c>
      <c r="S121" s="182">
        <v>11.3</v>
      </c>
      <c r="T121" s="182">
        <v>11.3</v>
      </c>
      <c r="U121" s="182">
        <v>11.3</v>
      </c>
      <c r="V121" s="182">
        <v>11.3</v>
      </c>
      <c r="W121" s="182">
        <v>11.3</v>
      </c>
      <c r="X121" s="182">
        <v>11.3</v>
      </c>
      <c r="Y121" s="182">
        <v>11.3</v>
      </c>
      <c r="Z121" s="182">
        <v>11.3</v>
      </c>
      <c r="AA121" s="182">
        <v>11.3</v>
      </c>
      <c r="AB121" s="182">
        <v>11.3</v>
      </c>
      <c r="AC121" s="182">
        <v>11.3</v>
      </c>
      <c r="AD121" s="181">
        <v>11.3</v>
      </c>
      <c r="AE121" s="181">
        <v>11.3</v>
      </c>
      <c r="AF121" s="181">
        <v>11.3</v>
      </c>
      <c r="AG121" s="181">
        <v>11.3</v>
      </c>
      <c r="AH121" s="181">
        <v>11.3</v>
      </c>
      <c r="AI121" s="181">
        <v>11.3</v>
      </c>
      <c r="AJ121" s="181">
        <v>11.3</v>
      </c>
      <c r="AK121" s="181">
        <v>11.3</v>
      </c>
      <c r="AL121" s="181">
        <v>11.3</v>
      </c>
      <c r="AM121" s="181">
        <v>11.3</v>
      </c>
      <c r="AN121" s="181">
        <v>11.3</v>
      </c>
      <c r="AO121" s="181">
        <v>11.3</v>
      </c>
      <c r="AP121" s="186">
        <v>11.3</v>
      </c>
      <c r="AQ121" s="186">
        <v>11.3</v>
      </c>
      <c r="AR121" s="186">
        <v>11.3</v>
      </c>
      <c r="AS121" s="186">
        <v>11.3</v>
      </c>
      <c r="AT121" s="186">
        <v>11.3</v>
      </c>
      <c r="AU121" s="186">
        <v>11.3</v>
      </c>
      <c r="AV121" s="186">
        <v>11.3</v>
      </c>
      <c r="AW121" s="186">
        <v>11.3</v>
      </c>
      <c r="AX121" s="186">
        <v>11.3</v>
      </c>
      <c r="AY121" s="186">
        <v>11.3</v>
      </c>
      <c r="AZ121" s="186">
        <v>11.3</v>
      </c>
      <c r="BA121" s="186">
        <v>11.3</v>
      </c>
      <c r="BB121" s="181">
        <v>11.3</v>
      </c>
      <c r="BC121" s="181">
        <v>11.3</v>
      </c>
      <c r="BD121" s="181">
        <v>11.3</v>
      </c>
      <c r="BE121" s="181">
        <v>13.5</v>
      </c>
      <c r="BF121" s="181">
        <v>13.5</v>
      </c>
      <c r="BG121" s="181">
        <v>13.5</v>
      </c>
      <c r="BH121" s="181">
        <v>13.5</v>
      </c>
      <c r="BI121" s="181">
        <v>13.5</v>
      </c>
      <c r="BJ121" s="181">
        <v>13.5</v>
      </c>
      <c r="BK121" s="181">
        <v>13.5</v>
      </c>
      <c r="BL121" s="181">
        <v>13.5</v>
      </c>
      <c r="BM121" s="181">
        <v>13.5</v>
      </c>
      <c r="BN121" s="181">
        <v>13.5</v>
      </c>
      <c r="BO121" s="181">
        <v>13.5</v>
      </c>
      <c r="BP121" s="181">
        <v>13.5</v>
      </c>
      <c r="BQ121" s="181">
        <v>13.5</v>
      </c>
      <c r="BR121" s="181">
        <v>14.17</v>
      </c>
      <c r="BS121" s="181">
        <v>14.17</v>
      </c>
      <c r="BT121" s="181">
        <v>14.17</v>
      </c>
      <c r="BU121" s="181">
        <v>14.17</v>
      </c>
      <c r="BV121" s="181">
        <v>14.17</v>
      </c>
      <c r="BW121" s="181">
        <v>14.17</v>
      </c>
      <c r="BX121" s="181">
        <v>14.17</v>
      </c>
      <c r="BY121" s="181">
        <v>14.17</v>
      </c>
      <c r="BZ121" s="188">
        <v>14.17</v>
      </c>
      <c r="CA121" s="188">
        <v>14.17</v>
      </c>
      <c r="CB121" s="188">
        <v>14.17</v>
      </c>
      <c r="CC121" s="188">
        <v>14.17</v>
      </c>
      <c r="CD121" s="188">
        <v>14.17</v>
      </c>
      <c r="CE121" s="188">
        <v>14.17</v>
      </c>
      <c r="CF121" s="188">
        <v>14.17</v>
      </c>
      <c r="CG121" s="188">
        <v>14.17</v>
      </c>
      <c r="CH121" s="188">
        <v>14.17</v>
      </c>
      <c r="CI121" s="188">
        <v>14.17</v>
      </c>
      <c r="CJ121" s="188">
        <v>14.17</v>
      </c>
      <c r="CK121" s="188">
        <v>14.17</v>
      </c>
    </row>
    <row r="122" spans="3:89" ht="14.5" x14ac:dyDescent="0.25">
      <c r="C122" s="78" t="s">
        <v>248</v>
      </c>
      <c r="D122" s="78">
        <v>2</v>
      </c>
      <c r="E122" s="87" t="s">
        <v>250</v>
      </c>
      <c r="F122" s="182">
        <v>11.47</v>
      </c>
      <c r="G122" s="182">
        <v>11.47</v>
      </c>
      <c r="H122" s="182">
        <v>11.47</v>
      </c>
      <c r="I122" s="182">
        <v>11.47</v>
      </c>
      <c r="J122" s="182">
        <v>11.47</v>
      </c>
      <c r="K122" s="182">
        <v>11.47</v>
      </c>
      <c r="L122" s="182">
        <v>11.47</v>
      </c>
      <c r="M122" s="182">
        <v>11.47</v>
      </c>
      <c r="N122" s="182">
        <v>11.47</v>
      </c>
      <c r="O122" s="182">
        <v>11.47</v>
      </c>
      <c r="P122" s="182">
        <v>11.47</v>
      </c>
      <c r="Q122" s="182">
        <v>11.47</v>
      </c>
      <c r="R122" s="182">
        <v>11.47</v>
      </c>
      <c r="S122" s="182">
        <v>11.47</v>
      </c>
      <c r="T122" s="182">
        <v>11.47</v>
      </c>
      <c r="U122" s="182">
        <v>11.47</v>
      </c>
      <c r="V122" s="182">
        <v>11.47</v>
      </c>
      <c r="W122" s="182">
        <v>11.47</v>
      </c>
      <c r="X122" s="182">
        <v>11.47</v>
      </c>
      <c r="Y122" s="182">
        <v>11.47</v>
      </c>
      <c r="Z122" s="182">
        <v>11.47</v>
      </c>
      <c r="AA122" s="182">
        <v>11.47</v>
      </c>
      <c r="AB122" s="182">
        <v>11.47</v>
      </c>
      <c r="AC122" s="182">
        <v>11.47</v>
      </c>
      <c r="AD122" s="181">
        <v>11.47</v>
      </c>
      <c r="AE122" s="181">
        <v>11.47</v>
      </c>
      <c r="AF122" s="181">
        <v>11.47</v>
      </c>
      <c r="AG122" s="181">
        <v>11.47</v>
      </c>
      <c r="AH122" s="181">
        <v>11.47</v>
      </c>
      <c r="AI122" s="181">
        <v>11.47</v>
      </c>
      <c r="AJ122" s="181">
        <v>11.47</v>
      </c>
      <c r="AK122" s="181">
        <v>11.47</v>
      </c>
      <c r="AL122" s="181">
        <v>11.47</v>
      </c>
      <c r="AM122" s="181">
        <v>11.47</v>
      </c>
      <c r="AN122" s="181">
        <v>11.47</v>
      </c>
      <c r="AO122" s="181">
        <v>11.47</v>
      </c>
      <c r="AP122" s="186">
        <v>11.47</v>
      </c>
      <c r="AQ122" s="186">
        <v>11.47</v>
      </c>
      <c r="AR122" s="186">
        <v>11.47</v>
      </c>
      <c r="AS122" s="186">
        <v>11.47</v>
      </c>
      <c r="AT122" s="186">
        <v>11.47</v>
      </c>
      <c r="AU122" s="186">
        <v>11.47</v>
      </c>
      <c r="AV122" s="186">
        <v>11.47</v>
      </c>
      <c r="AW122" s="186">
        <v>11.47</v>
      </c>
      <c r="AX122" s="186">
        <v>11.47</v>
      </c>
      <c r="AY122" s="186">
        <v>11.47</v>
      </c>
      <c r="AZ122" s="186">
        <v>11.47</v>
      </c>
      <c r="BA122" s="186">
        <v>11.47</v>
      </c>
      <c r="BB122" s="181">
        <v>11.47</v>
      </c>
      <c r="BC122" s="181">
        <v>11.47</v>
      </c>
      <c r="BD122" s="181">
        <v>11.47</v>
      </c>
      <c r="BE122" s="181">
        <v>14</v>
      </c>
      <c r="BF122" s="181">
        <v>14</v>
      </c>
      <c r="BG122" s="181">
        <v>14</v>
      </c>
      <c r="BH122" s="181">
        <v>14</v>
      </c>
      <c r="BI122" s="181">
        <v>14</v>
      </c>
      <c r="BJ122" s="181">
        <v>14</v>
      </c>
      <c r="BK122" s="181">
        <v>14</v>
      </c>
      <c r="BL122" s="181">
        <v>14</v>
      </c>
      <c r="BM122" s="181">
        <v>14</v>
      </c>
      <c r="BN122" s="181">
        <v>14</v>
      </c>
      <c r="BO122" s="181">
        <v>14</v>
      </c>
      <c r="BP122" s="181">
        <v>14</v>
      </c>
      <c r="BQ122" s="181">
        <v>14</v>
      </c>
      <c r="BR122" s="181">
        <v>14.54</v>
      </c>
      <c r="BS122" s="181">
        <v>14.54</v>
      </c>
      <c r="BT122" s="181">
        <v>14.54</v>
      </c>
      <c r="BU122" s="181">
        <v>14.54</v>
      </c>
      <c r="BV122" s="181">
        <v>14.54</v>
      </c>
      <c r="BW122" s="181">
        <v>14.54</v>
      </c>
      <c r="BX122" s="181">
        <v>14.54</v>
      </c>
      <c r="BY122" s="181">
        <v>14.54</v>
      </c>
      <c r="BZ122" s="188">
        <v>14.54</v>
      </c>
      <c r="CA122" s="188">
        <v>14.54</v>
      </c>
      <c r="CB122" s="188">
        <v>14.54</v>
      </c>
      <c r="CC122" s="188">
        <v>14.54</v>
      </c>
      <c r="CD122" s="188">
        <v>14.54</v>
      </c>
      <c r="CE122" s="188">
        <v>14.54</v>
      </c>
      <c r="CF122" s="188">
        <v>14.54</v>
      </c>
      <c r="CG122" s="188">
        <v>14.54</v>
      </c>
      <c r="CH122" s="188">
        <v>14.54</v>
      </c>
      <c r="CI122" s="188">
        <v>14.54</v>
      </c>
      <c r="CJ122" s="188">
        <v>14.54</v>
      </c>
      <c r="CK122" s="188">
        <v>14.54</v>
      </c>
    </row>
    <row r="123" spans="3:89" ht="14.5" x14ac:dyDescent="0.35">
      <c r="C123" s="78" t="s">
        <v>248</v>
      </c>
      <c r="D123" s="78" t="s">
        <v>78</v>
      </c>
      <c r="E123" s="87" t="s">
        <v>250</v>
      </c>
      <c r="F123" s="183"/>
      <c r="G123" s="183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1"/>
      <c r="AE123" s="181"/>
      <c r="AF123" s="181"/>
      <c r="AG123" s="181"/>
      <c r="AH123" s="181"/>
      <c r="AI123" s="181"/>
      <c r="AJ123" s="181"/>
      <c r="AK123" s="181"/>
      <c r="AL123" s="181"/>
      <c r="AM123" s="181"/>
      <c r="AN123" s="181"/>
      <c r="AO123" s="181"/>
      <c r="AP123" s="183"/>
      <c r="AQ123" s="183"/>
      <c r="AR123" s="183"/>
      <c r="AS123" s="183"/>
      <c r="AT123" s="183"/>
      <c r="AU123" s="183"/>
      <c r="AV123" s="183"/>
      <c r="AW123" s="183"/>
      <c r="AX123" s="183"/>
      <c r="AY123" s="183"/>
      <c r="AZ123" s="183"/>
      <c r="BA123" s="183"/>
      <c r="BB123" s="183"/>
      <c r="BC123" s="183"/>
      <c r="BD123" s="183"/>
      <c r="BE123" s="181">
        <v>14.5</v>
      </c>
      <c r="BF123" s="181">
        <v>14.5</v>
      </c>
      <c r="BG123" s="181">
        <v>14.5</v>
      </c>
      <c r="BH123" s="181">
        <v>14.5</v>
      </c>
      <c r="BI123" s="181">
        <v>14.5</v>
      </c>
      <c r="BJ123" s="181">
        <v>14.5</v>
      </c>
      <c r="BK123" s="181">
        <v>14.5</v>
      </c>
      <c r="BL123" s="181">
        <v>14.5</v>
      </c>
      <c r="BM123" s="181">
        <v>14.5</v>
      </c>
      <c r="BN123" s="181">
        <v>14.5</v>
      </c>
      <c r="BO123" s="181">
        <v>14.5</v>
      </c>
      <c r="BP123" s="181">
        <v>14.5</v>
      </c>
      <c r="BQ123" s="181">
        <v>14.5</v>
      </c>
      <c r="BR123" s="181">
        <v>15.17</v>
      </c>
      <c r="BS123" s="181">
        <v>15.17</v>
      </c>
      <c r="BT123" s="181">
        <v>15.17</v>
      </c>
      <c r="BU123" s="181">
        <v>15.17</v>
      </c>
      <c r="BV123" s="181">
        <v>15.17</v>
      </c>
      <c r="BW123" s="181">
        <v>15.17</v>
      </c>
      <c r="BX123" s="181">
        <v>15.17</v>
      </c>
      <c r="BY123" s="181">
        <v>15.17</v>
      </c>
      <c r="BZ123" s="188">
        <v>15.17</v>
      </c>
      <c r="CA123" s="188">
        <v>15.17</v>
      </c>
      <c r="CB123" s="188">
        <v>15.17</v>
      </c>
      <c r="CC123" s="188">
        <v>15.17</v>
      </c>
      <c r="CD123" s="188">
        <v>15.17</v>
      </c>
      <c r="CE123" s="188">
        <v>15.17</v>
      </c>
      <c r="CF123" s="188">
        <v>15.17</v>
      </c>
      <c r="CG123" s="188">
        <v>15.17</v>
      </c>
      <c r="CH123" s="188">
        <v>15.17</v>
      </c>
      <c r="CI123" s="188">
        <v>15.17</v>
      </c>
      <c r="CJ123" s="188">
        <v>15.17</v>
      </c>
      <c r="CK123" s="188">
        <v>15.17</v>
      </c>
    </row>
    <row r="124" spans="3:89" ht="14.5" x14ac:dyDescent="0.25">
      <c r="C124" s="78" t="s">
        <v>249</v>
      </c>
      <c r="D124" s="78">
        <v>1</v>
      </c>
      <c r="E124" s="87" t="s">
        <v>250</v>
      </c>
      <c r="F124" s="182">
        <v>13.36</v>
      </c>
      <c r="G124" s="182">
        <v>13.36</v>
      </c>
      <c r="H124" s="182">
        <v>13.36</v>
      </c>
      <c r="I124" s="182">
        <v>13.36</v>
      </c>
      <c r="J124" s="182">
        <v>13.36</v>
      </c>
      <c r="K124" s="182">
        <v>13.36</v>
      </c>
      <c r="L124" s="182">
        <v>13.36</v>
      </c>
      <c r="M124" s="182">
        <v>13.36</v>
      </c>
      <c r="N124" s="182">
        <v>13.36</v>
      </c>
      <c r="O124" s="182">
        <v>13.36</v>
      </c>
      <c r="P124" s="182">
        <v>13.36</v>
      </c>
      <c r="Q124" s="182">
        <v>13.36</v>
      </c>
      <c r="R124" s="182">
        <v>13.36</v>
      </c>
      <c r="S124" s="182">
        <v>13.36</v>
      </c>
      <c r="T124" s="182">
        <v>13.36</v>
      </c>
      <c r="U124" s="182">
        <v>13.36</v>
      </c>
      <c r="V124" s="182">
        <v>13.36</v>
      </c>
      <c r="W124" s="182">
        <v>13.36</v>
      </c>
      <c r="X124" s="182">
        <v>13.36</v>
      </c>
      <c r="Y124" s="182">
        <v>13.36</v>
      </c>
      <c r="Z124" s="182">
        <v>13.36</v>
      </c>
      <c r="AA124" s="182">
        <v>13.36</v>
      </c>
      <c r="AB124" s="182">
        <v>13.36</v>
      </c>
      <c r="AC124" s="182">
        <v>13.36</v>
      </c>
      <c r="AD124" s="181">
        <v>13.36</v>
      </c>
      <c r="AE124" s="181">
        <v>13.36</v>
      </c>
      <c r="AF124" s="181">
        <v>13.36</v>
      </c>
      <c r="AG124" s="181">
        <v>13.36</v>
      </c>
      <c r="AH124" s="181">
        <v>13.36</v>
      </c>
      <c r="AI124" s="181">
        <v>13.36</v>
      </c>
      <c r="AJ124" s="181">
        <v>13.36</v>
      </c>
      <c r="AK124" s="181">
        <v>13.36</v>
      </c>
      <c r="AL124" s="181">
        <v>13.36</v>
      </c>
      <c r="AM124" s="181">
        <v>13.36</v>
      </c>
      <c r="AN124" s="181">
        <v>13.36</v>
      </c>
      <c r="AO124" s="181">
        <v>13.36</v>
      </c>
      <c r="AP124" s="186">
        <v>13.36</v>
      </c>
      <c r="AQ124" s="186">
        <v>13.36</v>
      </c>
      <c r="AR124" s="186">
        <v>13.36</v>
      </c>
      <c r="AS124" s="186">
        <v>13.36</v>
      </c>
      <c r="AT124" s="186">
        <v>13.36</v>
      </c>
      <c r="AU124" s="186">
        <v>13.36</v>
      </c>
      <c r="AV124" s="186">
        <v>13.36</v>
      </c>
      <c r="AW124" s="186">
        <v>13.36</v>
      </c>
      <c r="AX124" s="186">
        <v>13.36</v>
      </c>
      <c r="AY124" s="186">
        <v>13.36</v>
      </c>
      <c r="AZ124" s="186">
        <v>13.36</v>
      </c>
      <c r="BA124" s="186">
        <v>13.36</v>
      </c>
      <c r="BB124" s="181">
        <v>13.36</v>
      </c>
      <c r="BC124" s="181">
        <v>13.36</v>
      </c>
      <c r="BD124" s="181">
        <v>13.36</v>
      </c>
      <c r="BE124" s="181">
        <v>17.5</v>
      </c>
      <c r="BF124" s="181">
        <v>17.5</v>
      </c>
      <c r="BG124" s="181">
        <v>17.5</v>
      </c>
      <c r="BH124" s="181">
        <v>17.5</v>
      </c>
      <c r="BI124" s="181">
        <v>17.5</v>
      </c>
      <c r="BJ124" s="181">
        <v>17.5</v>
      </c>
      <c r="BK124" s="181">
        <v>17.5</v>
      </c>
      <c r="BL124" s="181">
        <v>17.5</v>
      </c>
      <c r="BM124" s="181">
        <v>17.5</v>
      </c>
      <c r="BN124" s="181">
        <v>17.5</v>
      </c>
      <c r="BO124" s="181">
        <v>17.5</v>
      </c>
      <c r="BP124" s="181">
        <v>17.5</v>
      </c>
      <c r="BQ124" s="181">
        <v>17.5</v>
      </c>
      <c r="BR124" s="181">
        <v>18.16</v>
      </c>
      <c r="BS124" s="181">
        <v>18.16</v>
      </c>
      <c r="BT124" s="181">
        <v>18.16</v>
      </c>
      <c r="BU124" s="181">
        <v>18.16</v>
      </c>
      <c r="BV124" s="181">
        <v>18.16</v>
      </c>
      <c r="BW124" s="181">
        <v>18.16</v>
      </c>
      <c r="BX124" s="181">
        <v>18.16</v>
      </c>
      <c r="BY124" s="181">
        <v>18.16</v>
      </c>
      <c r="BZ124" s="188">
        <v>18.16</v>
      </c>
      <c r="CA124" s="188">
        <v>18.16</v>
      </c>
      <c r="CB124" s="188">
        <v>18.16</v>
      </c>
      <c r="CC124" s="188">
        <v>18.16</v>
      </c>
      <c r="CD124" s="188">
        <v>18.16</v>
      </c>
      <c r="CE124" s="188">
        <v>18.16</v>
      </c>
      <c r="CF124" s="188">
        <v>18.16</v>
      </c>
      <c r="CG124" s="188">
        <v>18.16</v>
      </c>
      <c r="CH124" s="188">
        <v>18.16</v>
      </c>
      <c r="CI124" s="188">
        <v>18.16</v>
      </c>
      <c r="CJ124" s="188">
        <v>18.16</v>
      </c>
      <c r="CK124" s="188">
        <v>18.16</v>
      </c>
    </row>
    <row r="125" spans="3:89" ht="14.5" x14ac:dyDescent="0.25">
      <c r="C125" s="78" t="s">
        <v>249</v>
      </c>
      <c r="D125" s="78">
        <v>2</v>
      </c>
      <c r="E125" s="87" t="s">
        <v>250</v>
      </c>
      <c r="F125" s="182">
        <v>15.59</v>
      </c>
      <c r="G125" s="182">
        <v>15.59</v>
      </c>
      <c r="H125" s="182">
        <v>15.59</v>
      </c>
      <c r="I125" s="182">
        <v>15.59</v>
      </c>
      <c r="J125" s="182">
        <v>15.59</v>
      </c>
      <c r="K125" s="182">
        <v>15.59</v>
      </c>
      <c r="L125" s="182">
        <v>15.59</v>
      </c>
      <c r="M125" s="182">
        <v>15.59</v>
      </c>
      <c r="N125" s="182">
        <v>15.59</v>
      </c>
      <c r="O125" s="182">
        <v>15.59</v>
      </c>
      <c r="P125" s="182">
        <v>15.59</v>
      </c>
      <c r="Q125" s="182">
        <v>15.59</v>
      </c>
      <c r="R125" s="182">
        <v>15.59</v>
      </c>
      <c r="S125" s="182">
        <v>15.59</v>
      </c>
      <c r="T125" s="182">
        <v>15.59</v>
      </c>
      <c r="U125" s="182">
        <v>15.59</v>
      </c>
      <c r="V125" s="182">
        <v>15.59</v>
      </c>
      <c r="W125" s="182">
        <v>15.59</v>
      </c>
      <c r="X125" s="182">
        <v>15.59</v>
      </c>
      <c r="Y125" s="182">
        <v>15.59</v>
      </c>
      <c r="Z125" s="182">
        <v>15.59</v>
      </c>
      <c r="AA125" s="182">
        <v>15.59</v>
      </c>
      <c r="AB125" s="182">
        <v>15.59</v>
      </c>
      <c r="AC125" s="182">
        <v>15.59</v>
      </c>
      <c r="AD125" s="181">
        <v>15.59</v>
      </c>
      <c r="AE125" s="181">
        <v>15.59</v>
      </c>
      <c r="AF125" s="181">
        <v>15.59</v>
      </c>
      <c r="AG125" s="181">
        <v>15.59</v>
      </c>
      <c r="AH125" s="181">
        <v>15.59</v>
      </c>
      <c r="AI125" s="181">
        <v>15.59</v>
      </c>
      <c r="AJ125" s="181">
        <v>15.59</v>
      </c>
      <c r="AK125" s="181">
        <v>15.59</v>
      </c>
      <c r="AL125" s="181">
        <v>15.59</v>
      </c>
      <c r="AM125" s="181">
        <v>15.59</v>
      </c>
      <c r="AN125" s="181">
        <v>15.59</v>
      </c>
      <c r="AO125" s="181">
        <v>15.59</v>
      </c>
      <c r="AP125" s="186">
        <v>15.59</v>
      </c>
      <c r="AQ125" s="186">
        <v>15.59</v>
      </c>
      <c r="AR125" s="186">
        <v>15.59</v>
      </c>
      <c r="AS125" s="186">
        <v>15.59</v>
      </c>
      <c r="AT125" s="186">
        <v>15.59</v>
      </c>
      <c r="AU125" s="186">
        <v>15.59</v>
      </c>
      <c r="AV125" s="186">
        <v>15.59</v>
      </c>
      <c r="AW125" s="186">
        <v>15.59</v>
      </c>
      <c r="AX125" s="186">
        <v>15.59</v>
      </c>
      <c r="AY125" s="186">
        <v>15.59</v>
      </c>
      <c r="AZ125" s="186">
        <v>15.59</v>
      </c>
      <c r="BA125" s="186">
        <v>15.59</v>
      </c>
      <c r="BB125" s="181">
        <v>15.59</v>
      </c>
      <c r="BC125" s="181">
        <v>15.59</v>
      </c>
      <c r="BD125" s="181">
        <v>15.59</v>
      </c>
      <c r="BE125" s="181">
        <v>20.8</v>
      </c>
      <c r="BF125" s="181">
        <v>20.8</v>
      </c>
      <c r="BG125" s="181">
        <v>20.8</v>
      </c>
      <c r="BH125" s="181">
        <v>20.8</v>
      </c>
      <c r="BI125" s="181">
        <v>20.8</v>
      </c>
      <c r="BJ125" s="181">
        <v>20.8</v>
      </c>
      <c r="BK125" s="181">
        <v>20.8</v>
      </c>
      <c r="BL125" s="181">
        <v>20.8</v>
      </c>
      <c r="BM125" s="181">
        <v>20.8</v>
      </c>
      <c r="BN125" s="181">
        <v>20.8</v>
      </c>
      <c r="BO125" s="181">
        <v>20.8</v>
      </c>
      <c r="BP125" s="181">
        <v>20.8</v>
      </c>
      <c r="BQ125" s="181">
        <v>20.8</v>
      </c>
      <c r="BR125" s="181">
        <v>21.5</v>
      </c>
      <c r="BS125" s="181">
        <v>21.5</v>
      </c>
      <c r="BT125" s="181">
        <v>21.5</v>
      </c>
      <c r="BU125" s="181">
        <v>21.5</v>
      </c>
      <c r="BV125" s="181">
        <v>21.5</v>
      </c>
      <c r="BW125" s="181">
        <v>21.5</v>
      </c>
      <c r="BX125" s="181">
        <v>21.5</v>
      </c>
      <c r="BY125" s="181">
        <v>21.5</v>
      </c>
      <c r="BZ125" s="188">
        <v>21.5</v>
      </c>
      <c r="CA125" s="188">
        <v>21.5</v>
      </c>
      <c r="CB125" s="188">
        <v>21.5</v>
      </c>
      <c r="CC125" s="188">
        <v>21.5</v>
      </c>
      <c r="CD125" s="188">
        <v>21.5</v>
      </c>
      <c r="CE125" s="188">
        <v>21.5</v>
      </c>
      <c r="CF125" s="188">
        <v>21.5</v>
      </c>
      <c r="CG125" s="188">
        <v>21.5</v>
      </c>
      <c r="CH125" s="188">
        <v>21.5</v>
      </c>
      <c r="CI125" s="188">
        <v>21.5</v>
      </c>
      <c r="CJ125" s="188">
        <v>21.5</v>
      </c>
      <c r="CK125" s="188">
        <v>21.5</v>
      </c>
    </row>
    <row r="126" spans="3:89" ht="14.5" x14ac:dyDescent="0.25">
      <c r="C126" s="78" t="s">
        <v>249</v>
      </c>
      <c r="D126" s="78">
        <v>3</v>
      </c>
      <c r="E126" s="87" t="s">
        <v>250</v>
      </c>
      <c r="F126" s="184">
        <v>21.83</v>
      </c>
      <c r="G126" s="184">
        <v>21.83</v>
      </c>
      <c r="H126" s="184">
        <v>21.83</v>
      </c>
      <c r="I126" s="184">
        <v>21.83</v>
      </c>
      <c r="J126" s="184">
        <v>21.83</v>
      </c>
      <c r="K126" s="184">
        <v>21.83</v>
      </c>
      <c r="L126" s="184">
        <v>21.83</v>
      </c>
      <c r="M126" s="184">
        <v>21.83</v>
      </c>
      <c r="N126" s="184">
        <v>21.83</v>
      </c>
      <c r="O126" s="184">
        <v>21.83</v>
      </c>
      <c r="P126" s="184">
        <v>21.83</v>
      </c>
      <c r="Q126" s="184">
        <v>21.83</v>
      </c>
      <c r="R126" s="184">
        <v>21.83</v>
      </c>
      <c r="S126" s="184">
        <v>21.83</v>
      </c>
      <c r="T126" s="184">
        <v>21.83</v>
      </c>
      <c r="U126" s="184">
        <v>21.83</v>
      </c>
      <c r="V126" s="184">
        <v>21.83</v>
      </c>
      <c r="W126" s="184">
        <v>21.83</v>
      </c>
      <c r="X126" s="184">
        <v>21.83</v>
      </c>
      <c r="Y126" s="184">
        <v>21.83</v>
      </c>
      <c r="Z126" s="184">
        <v>21.83</v>
      </c>
      <c r="AA126" s="184">
        <v>21.83</v>
      </c>
      <c r="AB126" s="184">
        <v>21.83</v>
      </c>
      <c r="AC126" s="184">
        <v>21.83</v>
      </c>
      <c r="AD126" s="181">
        <v>21.83</v>
      </c>
      <c r="AE126" s="181">
        <v>21.83</v>
      </c>
      <c r="AF126" s="181">
        <v>21.83</v>
      </c>
      <c r="AG126" s="181">
        <v>21.83</v>
      </c>
      <c r="AH126" s="181">
        <v>21.83</v>
      </c>
      <c r="AI126" s="181">
        <v>21.83</v>
      </c>
      <c r="AJ126" s="181">
        <v>21.83</v>
      </c>
      <c r="AK126" s="181">
        <v>21.83</v>
      </c>
      <c r="AL126" s="181">
        <v>21.83</v>
      </c>
      <c r="AM126" s="181">
        <v>21.83</v>
      </c>
      <c r="AN126" s="181">
        <v>21.83</v>
      </c>
      <c r="AO126" s="181">
        <v>21.83</v>
      </c>
      <c r="AP126" s="186">
        <v>21.83</v>
      </c>
      <c r="AQ126" s="186">
        <v>21.83</v>
      </c>
      <c r="AR126" s="186">
        <v>21.83</v>
      </c>
      <c r="AS126" s="186">
        <v>21.83</v>
      </c>
      <c r="AT126" s="186">
        <v>21.83</v>
      </c>
      <c r="AU126" s="186">
        <v>21.83</v>
      </c>
      <c r="AV126" s="186">
        <v>21.83</v>
      </c>
      <c r="AW126" s="186">
        <v>21.83</v>
      </c>
      <c r="AX126" s="186">
        <v>21.83</v>
      </c>
      <c r="AY126" s="186">
        <v>21.83</v>
      </c>
      <c r="AZ126" s="186">
        <v>21.83</v>
      </c>
      <c r="BA126" s="186">
        <v>21.83</v>
      </c>
      <c r="BB126" s="181">
        <v>21.83</v>
      </c>
      <c r="BC126" s="181">
        <v>21.83</v>
      </c>
      <c r="BD126" s="181">
        <v>21.83</v>
      </c>
      <c r="BE126" s="181">
        <v>27</v>
      </c>
      <c r="BF126" s="181">
        <v>27</v>
      </c>
      <c r="BG126" s="181">
        <v>27</v>
      </c>
      <c r="BH126" s="181">
        <v>27</v>
      </c>
      <c r="BI126" s="181">
        <v>27</v>
      </c>
      <c r="BJ126" s="181">
        <v>27</v>
      </c>
      <c r="BK126" s="181">
        <v>27</v>
      </c>
      <c r="BL126" s="181">
        <v>27</v>
      </c>
      <c r="BM126" s="181">
        <v>27</v>
      </c>
      <c r="BN126" s="181">
        <v>27</v>
      </c>
      <c r="BO126" s="181">
        <v>27</v>
      </c>
      <c r="BP126" s="181">
        <v>27</v>
      </c>
      <c r="BQ126" s="181">
        <v>27</v>
      </c>
      <c r="BR126" s="181">
        <v>27.81</v>
      </c>
      <c r="BS126" s="181">
        <v>27.81</v>
      </c>
      <c r="BT126" s="181">
        <v>27.81</v>
      </c>
      <c r="BU126" s="181">
        <v>27.81</v>
      </c>
      <c r="BV126" s="181">
        <v>27.81</v>
      </c>
      <c r="BW126" s="181">
        <v>27.81</v>
      </c>
      <c r="BX126" s="181">
        <v>27.81</v>
      </c>
      <c r="BY126" s="181">
        <v>27.81</v>
      </c>
      <c r="BZ126" s="188">
        <v>27.81</v>
      </c>
      <c r="CA126" s="188">
        <v>27.81</v>
      </c>
      <c r="CB126" s="188">
        <v>27.81</v>
      </c>
      <c r="CC126" s="188">
        <v>27.81</v>
      </c>
      <c r="CD126" s="188">
        <v>27.81</v>
      </c>
      <c r="CE126" s="188">
        <v>27.81</v>
      </c>
      <c r="CF126" s="188">
        <v>27.81</v>
      </c>
      <c r="CG126" s="188">
        <v>27.81</v>
      </c>
      <c r="CH126" s="188">
        <v>27.81</v>
      </c>
      <c r="CI126" s="188">
        <v>27.81</v>
      </c>
      <c r="CJ126" s="188">
        <v>27.81</v>
      </c>
      <c r="CK126" s="188">
        <v>27.81</v>
      </c>
    </row>
  </sheetData>
  <mergeCells count="13">
    <mergeCell ref="CL5:CW5"/>
    <mergeCell ref="R5:AC5"/>
    <mergeCell ref="AD5:AO5"/>
    <mergeCell ref="F5:Q5"/>
    <mergeCell ref="B5:B8"/>
    <mergeCell ref="C5:C8"/>
    <mergeCell ref="D5:D8"/>
    <mergeCell ref="E5:E8"/>
    <mergeCell ref="A5:A8"/>
    <mergeCell ref="AP5:BA5"/>
    <mergeCell ref="BB5:BM5"/>
    <mergeCell ref="BN5:BY5"/>
    <mergeCell ref="BZ5:CK5"/>
  </mergeCells>
  <phoneticPr fontId="21" type="noConversion"/>
  <dataValidations count="1">
    <dataValidation type="list" allowBlank="1" showInputMessage="1" showErrorMessage="1" sqref="E9:E108" xr:uid="{540D3D0A-BF47-4A91-8DDA-5B77A25A78B7}">
      <formula1>"Mois, Année"</formula1>
    </dataValidation>
  </dataValidations>
  <hyperlinks>
    <hyperlink ref="B3" r:id="rId1" xr:uid="{42AE2C2E-9D37-4D11-A038-1ECD32A9BF25}"/>
  </hyperlinks>
  <pageMargins left="0.2" right="0.17013888888888901" top="0.179861111111111" bottom="0.25972222222222202" header="0.17013888888888901" footer="0.51180555555555496"/>
  <pageSetup paperSize="9" firstPageNumber="0" orientation="portrait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4881-5792-40CF-9668-AE19EDDEC098}">
  <sheetPr>
    <tabColor theme="1" tint="0.499984740745262"/>
  </sheetPr>
  <dimension ref="A1:CW108"/>
  <sheetViews>
    <sheetView zoomScale="85" zoomScaleNormal="85" workbookViewId="0">
      <pane xSplit="5" ySplit="8" topLeftCell="BC83" activePane="bottomRight" state="frozen"/>
      <selection activeCell="R18" sqref="R18"/>
      <selection pane="topRight" activeCell="R18" sqref="R18"/>
      <selection pane="bottomLeft" activeCell="R18" sqref="R18"/>
      <selection pane="bottomRight" activeCell="BE59" sqref="BE59"/>
    </sheetView>
  </sheetViews>
  <sheetFormatPr baseColWidth="10" defaultColWidth="9.1796875" defaultRowHeight="12.5" outlineLevelRow="1" outlineLevelCol="1" x14ac:dyDescent="0.25"/>
  <cols>
    <col min="1" max="1" width="0" style="4" hidden="1" customWidth="1" outlineLevel="1"/>
    <col min="2" max="2" width="20.7265625" style="78" customWidth="1" collapsed="1"/>
    <col min="3" max="3" width="9.7265625" style="78" customWidth="1"/>
    <col min="4" max="4" width="19.54296875" style="78" customWidth="1"/>
    <col min="5" max="5" width="8.54296875" style="87" customWidth="1"/>
    <col min="6" max="32" width="5.6328125" style="90" customWidth="1"/>
    <col min="33" max="40" width="5.6328125" style="91" customWidth="1"/>
    <col min="41" max="41" width="5.6328125" style="92" customWidth="1"/>
    <col min="42" max="44" width="5.6328125" style="90" customWidth="1"/>
    <col min="45" max="52" width="5.6328125" style="91" customWidth="1"/>
    <col min="53" max="53" width="5.6328125" style="92" customWidth="1"/>
    <col min="54" max="56" width="5.6328125" style="90" customWidth="1"/>
    <col min="57" max="64" width="5.6328125" style="91" customWidth="1"/>
    <col min="65" max="65" width="5.6328125" style="92" customWidth="1"/>
    <col min="66" max="68" width="5.6328125" style="90" customWidth="1"/>
    <col min="69" max="76" width="5.6328125" style="91" customWidth="1"/>
    <col min="77" max="77" width="5.6328125" style="92" customWidth="1"/>
    <col min="78" max="80" width="5.6328125" style="90" customWidth="1"/>
    <col min="81" max="88" width="5.6328125" style="91" customWidth="1"/>
    <col min="89" max="89" width="5.6328125" style="92" customWidth="1"/>
    <col min="90" max="92" width="5.6328125" style="90" customWidth="1"/>
    <col min="93" max="100" width="5.6328125" style="91" customWidth="1"/>
    <col min="101" max="101" width="5.6328125" style="92" customWidth="1"/>
    <col min="102" max="16384" width="9.1796875" style="4"/>
  </cols>
  <sheetData>
    <row r="1" spans="1:101" s="72" customFormat="1" ht="22" thickTop="1" thickBot="1" x14ac:dyDescent="0.25">
      <c r="B1" s="74" t="s">
        <v>35</v>
      </c>
      <c r="C1" s="75"/>
      <c r="D1" s="73" t="s">
        <v>256</v>
      </c>
      <c r="E1" s="8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1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1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1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1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1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1"/>
    </row>
    <row r="2" spans="1:101" s="2" customFormat="1" ht="11" thickTop="1" x14ac:dyDescent="0.25">
      <c r="B2" s="76"/>
      <c r="C2" s="76"/>
      <c r="D2" s="76"/>
      <c r="E2" s="84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 ht="14.5" x14ac:dyDescent="0.35">
      <c r="B3" s="178" t="s">
        <v>112</v>
      </c>
      <c r="C3" s="76"/>
      <c r="D3" s="77"/>
      <c r="E3" s="85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9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9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9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9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9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9"/>
    </row>
    <row r="4" spans="1:101" x14ac:dyDescent="0.25">
      <c r="B4" s="76"/>
      <c r="C4" s="76"/>
      <c r="D4" s="77"/>
      <c r="E4" s="85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9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9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9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9"/>
    </row>
    <row r="5" spans="1:101" s="93" customFormat="1" ht="14.5" customHeight="1" x14ac:dyDescent="0.35">
      <c r="A5" s="176" t="str">
        <f>D5</f>
        <v>Echelon</v>
      </c>
      <c r="B5" s="176" t="s">
        <v>37</v>
      </c>
      <c r="C5" s="176" t="s">
        <v>36</v>
      </c>
      <c r="D5" s="176" t="s">
        <v>80</v>
      </c>
      <c r="E5" s="176" t="s">
        <v>45</v>
      </c>
      <c r="F5" s="177">
        <v>2018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>
        <v>2019</v>
      </c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>
        <v>2020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>
        <v>2021</v>
      </c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>
        <v>2022</v>
      </c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>
        <v>2023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>
        <v>2024</v>
      </c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>
        <v>2025</v>
      </c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</row>
    <row r="6" spans="1:101" s="2" customFormat="1" ht="20" hidden="1" customHeight="1" outlineLevel="1" x14ac:dyDescent="0.2">
      <c r="A6" s="176"/>
      <c r="B6" s="176"/>
      <c r="C6" s="176"/>
      <c r="D6" s="176"/>
      <c r="E6" s="176"/>
      <c r="F6" s="81" t="s">
        <v>38</v>
      </c>
      <c r="G6" s="81" t="s">
        <v>39</v>
      </c>
      <c r="H6" s="81" t="s">
        <v>2</v>
      </c>
      <c r="I6" s="81" t="s">
        <v>3</v>
      </c>
      <c r="J6" s="81" t="s">
        <v>4</v>
      </c>
      <c r="K6" s="81" t="s">
        <v>5</v>
      </c>
      <c r="L6" s="81" t="s">
        <v>40</v>
      </c>
      <c r="M6" s="81" t="s">
        <v>7</v>
      </c>
      <c r="N6" s="81" t="s">
        <v>41</v>
      </c>
      <c r="O6" s="81" t="s">
        <v>42</v>
      </c>
      <c r="P6" s="81" t="s">
        <v>43</v>
      </c>
      <c r="Q6" s="81" t="s">
        <v>44</v>
      </c>
      <c r="R6" s="81" t="s">
        <v>38</v>
      </c>
      <c r="S6" s="81" t="s">
        <v>39</v>
      </c>
      <c r="T6" s="81" t="s">
        <v>2</v>
      </c>
      <c r="U6" s="81" t="s">
        <v>3</v>
      </c>
      <c r="V6" s="81" t="s">
        <v>4</v>
      </c>
      <c r="W6" s="81" t="s">
        <v>5</v>
      </c>
      <c r="X6" s="81" t="s">
        <v>40</v>
      </c>
      <c r="Y6" s="81" t="s">
        <v>7</v>
      </c>
      <c r="Z6" s="81" t="s">
        <v>41</v>
      </c>
      <c r="AA6" s="81" t="s">
        <v>42</v>
      </c>
      <c r="AB6" s="81" t="s">
        <v>43</v>
      </c>
      <c r="AC6" s="81" t="s">
        <v>44</v>
      </c>
      <c r="AD6" s="81" t="str">
        <f>R6</f>
        <v>Janv.</v>
      </c>
      <c r="AE6" s="81" t="str">
        <f t="shared" ref="AE6:AO6" si="0">S6</f>
        <v>Fév.</v>
      </c>
      <c r="AF6" s="81" t="str">
        <f t="shared" si="0"/>
        <v>Mars</v>
      </c>
      <c r="AG6" s="81" t="str">
        <f t="shared" si="0"/>
        <v>Avril</v>
      </c>
      <c r="AH6" s="81" t="str">
        <f t="shared" si="0"/>
        <v>Mai</v>
      </c>
      <c r="AI6" s="81" t="str">
        <f t="shared" si="0"/>
        <v>Juin</v>
      </c>
      <c r="AJ6" s="81" t="str">
        <f t="shared" si="0"/>
        <v>Juil.</v>
      </c>
      <c r="AK6" s="81" t="str">
        <f t="shared" si="0"/>
        <v>Août</v>
      </c>
      <c r="AL6" s="81" t="str">
        <f t="shared" si="0"/>
        <v>Sept.</v>
      </c>
      <c r="AM6" s="81" t="str">
        <f t="shared" si="0"/>
        <v>Oct.</v>
      </c>
      <c r="AN6" s="81" t="str">
        <f t="shared" si="0"/>
        <v>Nov.</v>
      </c>
      <c r="AO6" s="81" t="str">
        <f t="shared" si="0"/>
        <v>Déc.</v>
      </c>
      <c r="AP6" s="81" t="str">
        <f>AD6</f>
        <v>Janv.</v>
      </c>
      <c r="AQ6" s="81" t="str">
        <f t="shared" ref="AQ6:BA6" si="1">AE6</f>
        <v>Fév.</v>
      </c>
      <c r="AR6" s="81" t="str">
        <f t="shared" si="1"/>
        <v>Mars</v>
      </c>
      <c r="AS6" s="81" t="str">
        <f t="shared" si="1"/>
        <v>Avril</v>
      </c>
      <c r="AT6" s="81" t="str">
        <f t="shared" si="1"/>
        <v>Mai</v>
      </c>
      <c r="AU6" s="81" t="str">
        <f t="shared" si="1"/>
        <v>Juin</v>
      </c>
      <c r="AV6" s="81" t="str">
        <f t="shared" si="1"/>
        <v>Juil.</v>
      </c>
      <c r="AW6" s="81" t="str">
        <f t="shared" si="1"/>
        <v>Août</v>
      </c>
      <c r="AX6" s="81" t="str">
        <f t="shared" si="1"/>
        <v>Sept.</v>
      </c>
      <c r="AY6" s="81" t="str">
        <f t="shared" si="1"/>
        <v>Oct.</v>
      </c>
      <c r="AZ6" s="81" t="str">
        <f t="shared" si="1"/>
        <v>Nov.</v>
      </c>
      <c r="BA6" s="81" t="str">
        <f t="shared" si="1"/>
        <v>Déc.</v>
      </c>
      <c r="BB6" s="81" t="str">
        <f>AP6</f>
        <v>Janv.</v>
      </c>
      <c r="BC6" s="81" t="str">
        <f t="shared" ref="BC6:BM6" si="2">AQ6</f>
        <v>Fév.</v>
      </c>
      <c r="BD6" s="81" t="str">
        <f t="shared" si="2"/>
        <v>Mars</v>
      </c>
      <c r="BE6" s="81" t="str">
        <f t="shared" si="2"/>
        <v>Avril</v>
      </c>
      <c r="BF6" s="81" t="str">
        <f t="shared" si="2"/>
        <v>Mai</v>
      </c>
      <c r="BG6" s="81" t="str">
        <f t="shared" si="2"/>
        <v>Juin</v>
      </c>
      <c r="BH6" s="81" t="str">
        <f t="shared" si="2"/>
        <v>Juil.</v>
      </c>
      <c r="BI6" s="81" t="str">
        <f t="shared" si="2"/>
        <v>Août</v>
      </c>
      <c r="BJ6" s="81" t="str">
        <f t="shared" si="2"/>
        <v>Sept.</v>
      </c>
      <c r="BK6" s="81" t="str">
        <f t="shared" si="2"/>
        <v>Oct.</v>
      </c>
      <c r="BL6" s="81" t="str">
        <f t="shared" si="2"/>
        <v>Nov.</v>
      </c>
      <c r="BM6" s="81" t="str">
        <f t="shared" si="2"/>
        <v>Déc.</v>
      </c>
      <c r="BN6" s="81" t="str">
        <f>BB6</f>
        <v>Janv.</v>
      </c>
      <c r="BO6" s="81" t="str">
        <f t="shared" ref="BO6:BY6" si="3">BC6</f>
        <v>Fév.</v>
      </c>
      <c r="BP6" s="81" t="str">
        <f t="shared" si="3"/>
        <v>Mars</v>
      </c>
      <c r="BQ6" s="81" t="str">
        <f t="shared" si="3"/>
        <v>Avril</v>
      </c>
      <c r="BR6" s="81" t="str">
        <f t="shared" si="3"/>
        <v>Mai</v>
      </c>
      <c r="BS6" s="81" t="str">
        <f t="shared" si="3"/>
        <v>Juin</v>
      </c>
      <c r="BT6" s="81" t="str">
        <f t="shared" si="3"/>
        <v>Juil.</v>
      </c>
      <c r="BU6" s="81" t="str">
        <f t="shared" si="3"/>
        <v>Août</v>
      </c>
      <c r="BV6" s="81" t="str">
        <f t="shared" si="3"/>
        <v>Sept.</v>
      </c>
      <c r="BW6" s="81" t="str">
        <f t="shared" si="3"/>
        <v>Oct.</v>
      </c>
      <c r="BX6" s="81" t="str">
        <f t="shared" si="3"/>
        <v>Nov.</v>
      </c>
      <c r="BY6" s="81" t="str">
        <f t="shared" si="3"/>
        <v>Déc.</v>
      </c>
      <c r="BZ6" s="81" t="str">
        <f>BN6</f>
        <v>Janv.</v>
      </c>
      <c r="CA6" s="81" t="str">
        <f t="shared" ref="CA6:CK6" si="4">BO6</f>
        <v>Fév.</v>
      </c>
      <c r="CB6" s="81" t="str">
        <f t="shared" si="4"/>
        <v>Mars</v>
      </c>
      <c r="CC6" s="81" t="str">
        <f t="shared" si="4"/>
        <v>Avril</v>
      </c>
      <c r="CD6" s="81" t="str">
        <f t="shared" si="4"/>
        <v>Mai</v>
      </c>
      <c r="CE6" s="81" t="str">
        <f t="shared" si="4"/>
        <v>Juin</v>
      </c>
      <c r="CF6" s="81" t="str">
        <f t="shared" si="4"/>
        <v>Juil.</v>
      </c>
      <c r="CG6" s="81" t="str">
        <f t="shared" si="4"/>
        <v>Août</v>
      </c>
      <c r="CH6" s="81" t="str">
        <f t="shared" si="4"/>
        <v>Sept.</v>
      </c>
      <c r="CI6" s="81" t="str">
        <f t="shared" si="4"/>
        <v>Oct.</v>
      </c>
      <c r="CJ6" s="81" t="str">
        <f t="shared" si="4"/>
        <v>Nov.</v>
      </c>
      <c r="CK6" s="81" t="str">
        <f t="shared" si="4"/>
        <v>Déc.</v>
      </c>
      <c r="CL6" s="81" t="str">
        <f>BZ6</f>
        <v>Janv.</v>
      </c>
      <c r="CM6" s="81" t="str">
        <f t="shared" ref="CM6:CW6" si="5">CA6</f>
        <v>Fév.</v>
      </c>
      <c r="CN6" s="81" t="str">
        <f t="shared" si="5"/>
        <v>Mars</v>
      </c>
      <c r="CO6" s="81" t="str">
        <f t="shared" si="5"/>
        <v>Avril</v>
      </c>
      <c r="CP6" s="81" t="str">
        <f t="shared" si="5"/>
        <v>Mai</v>
      </c>
      <c r="CQ6" s="81" t="str">
        <f t="shared" si="5"/>
        <v>Juin</v>
      </c>
      <c r="CR6" s="81" t="str">
        <f t="shared" si="5"/>
        <v>Juil.</v>
      </c>
      <c r="CS6" s="81" t="str">
        <f t="shared" si="5"/>
        <v>Août</v>
      </c>
      <c r="CT6" s="81" t="str">
        <f t="shared" si="5"/>
        <v>Sept.</v>
      </c>
      <c r="CU6" s="81" t="str">
        <f t="shared" si="5"/>
        <v>Oct.</v>
      </c>
      <c r="CV6" s="81" t="str">
        <f t="shared" si="5"/>
        <v>Nov.</v>
      </c>
      <c r="CW6" s="81" t="str">
        <f t="shared" si="5"/>
        <v>Déc.</v>
      </c>
    </row>
    <row r="7" spans="1:101" s="3" customFormat="1" ht="20" hidden="1" customHeight="1" outlineLevel="1" x14ac:dyDescent="0.2">
      <c r="A7" s="176"/>
      <c r="B7" s="176"/>
      <c r="C7" s="176"/>
      <c r="D7" s="176"/>
      <c r="E7" s="176"/>
      <c r="F7" s="82">
        <f>F5</f>
        <v>2018</v>
      </c>
      <c r="G7" s="82">
        <f>F7</f>
        <v>2018</v>
      </c>
      <c r="H7" s="82">
        <f t="shared" ref="H7:Q7" si="6">G7</f>
        <v>2018</v>
      </c>
      <c r="I7" s="82">
        <f t="shared" si="6"/>
        <v>2018</v>
      </c>
      <c r="J7" s="82">
        <f t="shared" si="6"/>
        <v>2018</v>
      </c>
      <c r="K7" s="82">
        <f t="shared" si="6"/>
        <v>2018</v>
      </c>
      <c r="L7" s="82">
        <f t="shared" si="6"/>
        <v>2018</v>
      </c>
      <c r="M7" s="82">
        <f t="shared" si="6"/>
        <v>2018</v>
      </c>
      <c r="N7" s="82">
        <f t="shared" si="6"/>
        <v>2018</v>
      </c>
      <c r="O7" s="82">
        <f t="shared" si="6"/>
        <v>2018</v>
      </c>
      <c r="P7" s="82">
        <f t="shared" si="6"/>
        <v>2018</v>
      </c>
      <c r="Q7" s="82">
        <f t="shared" si="6"/>
        <v>2018</v>
      </c>
      <c r="R7" s="82">
        <f>R5</f>
        <v>2019</v>
      </c>
      <c r="S7" s="82">
        <f>R7</f>
        <v>2019</v>
      </c>
      <c r="T7" s="82">
        <f t="shared" ref="T7:AC7" si="7">S7</f>
        <v>2019</v>
      </c>
      <c r="U7" s="82">
        <f t="shared" si="7"/>
        <v>2019</v>
      </c>
      <c r="V7" s="82">
        <f t="shared" si="7"/>
        <v>2019</v>
      </c>
      <c r="W7" s="82">
        <f t="shared" si="7"/>
        <v>2019</v>
      </c>
      <c r="X7" s="82">
        <f t="shared" si="7"/>
        <v>2019</v>
      </c>
      <c r="Y7" s="82">
        <f t="shared" si="7"/>
        <v>2019</v>
      </c>
      <c r="Z7" s="82">
        <f t="shared" si="7"/>
        <v>2019</v>
      </c>
      <c r="AA7" s="82">
        <f t="shared" si="7"/>
        <v>2019</v>
      </c>
      <c r="AB7" s="82">
        <f t="shared" si="7"/>
        <v>2019</v>
      </c>
      <c r="AC7" s="82">
        <f t="shared" si="7"/>
        <v>2019</v>
      </c>
      <c r="AD7" s="82">
        <f>AD5</f>
        <v>2020</v>
      </c>
      <c r="AE7" s="82">
        <f>AD7</f>
        <v>2020</v>
      </c>
      <c r="AF7" s="82">
        <f t="shared" ref="AF7:AO7" si="8">AE7</f>
        <v>2020</v>
      </c>
      <c r="AG7" s="82">
        <f t="shared" si="8"/>
        <v>2020</v>
      </c>
      <c r="AH7" s="82">
        <f t="shared" si="8"/>
        <v>2020</v>
      </c>
      <c r="AI7" s="82">
        <f t="shared" si="8"/>
        <v>2020</v>
      </c>
      <c r="AJ7" s="82">
        <f t="shared" si="8"/>
        <v>2020</v>
      </c>
      <c r="AK7" s="82">
        <f t="shared" si="8"/>
        <v>2020</v>
      </c>
      <c r="AL7" s="82">
        <f t="shared" si="8"/>
        <v>2020</v>
      </c>
      <c r="AM7" s="82">
        <f t="shared" si="8"/>
        <v>2020</v>
      </c>
      <c r="AN7" s="82">
        <f t="shared" si="8"/>
        <v>2020</v>
      </c>
      <c r="AO7" s="82">
        <f t="shared" si="8"/>
        <v>2020</v>
      </c>
      <c r="AP7" s="82">
        <f>AP5</f>
        <v>2021</v>
      </c>
      <c r="AQ7" s="82">
        <f>AP7</f>
        <v>2021</v>
      </c>
      <c r="AR7" s="82">
        <f t="shared" ref="AR7:BA7" si="9">AQ7</f>
        <v>2021</v>
      </c>
      <c r="AS7" s="82">
        <f t="shared" si="9"/>
        <v>2021</v>
      </c>
      <c r="AT7" s="82">
        <f t="shared" si="9"/>
        <v>2021</v>
      </c>
      <c r="AU7" s="82">
        <f t="shared" si="9"/>
        <v>2021</v>
      </c>
      <c r="AV7" s="82">
        <f t="shared" si="9"/>
        <v>2021</v>
      </c>
      <c r="AW7" s="82">
        <f t="shared" si="9"/>
        <v>2021</v>
      </c>
      <c r="AX7" s="82">
        <f t="shared" si="9"/>
        <v>2021</v>
      </c>
      <c r="AY7" s="82">
        <f t="shared" si="9"/>
        <v>2021</v>
      </c>
      <c r="AZ7" s="82">
        <f t="shared" si="9"/>
        <v>2021</v>
      </c>
      <c r="BA7" s="82">
        <f t="shared" si="9"/>
        <v>2021</v>
      </c>
      <c r="BB7" s="82">
        <f>BB5</f>
        <v>2022</v>
      </c>
      <c r="BC7" s="82">
        <f>BB7</f>
        <v>2022</v>
      </c>
      <c r="BD7" s="82">
        <f t="shared" ref="BD7:BM7" si="10">BC7</f>
        <v>2022</v>
      </c>
      <c r="BE7" s="82">
        <f t="shared" si="10"/>
        <v>2022</v>
      </c>
      <c r="BF7" s="82">
        <f t="shared" si="10"/>
        <v>2022</v>
      </c>
      <c r="BG7" s="82">
        <f t="shared" si="10"/>
        <v>2022</v>
      </c>
      <c r="BH7" s="82">
        <f t="shared" si="10"/>
        <v>2022</v>
      </c>
      <c r="BI7" s="82">
        <f t="shared" si="10"/>
        <v>2022</v>
      </c>
      <c r="BJ7" s="82">
        <f t="shared" si="10"/>
        <v>2022</v>
      </c>
      <c r="BK7" s="82">
        <f t="shared" si="10"/>
        <v>2022</v>
      </c>
      <c r="BL7" s="82">
        <f t="shared" si="10"/>
        <v>2022</v>
      </c>
      <c r="BM7" s="82">
        <f t="shared" si="10"/>
        <v>2022</v>
      </c>
      <c r="BN7" s="82">
        <f>BN5</f>
        <v>2023</v>
      </c>
      <c r="BO7" s="82">
        <f>BN7</f>
        <v>2023</v>
      </c>
      <c r="BP7" s="82">
        <f t="shared" ref="BP7:BY7" si="11">BO7</f>
        <v>2023</v>
      </c>
      <c r="BQ7" s="82">
        <f t="shared" si="11"/>
        <v>2023</v>
      </c>
      <c r="BR7" s="82">
        <f t="shared" si="11"/>
        <v>2023</v>
      </c>
      <c r="BS7" s="82">
        <f t="shared" si="11"/>
        <v>2023</v>
      </c>
      <c r="BT7" s="82">
        <f t="shared" si="11"/>
        <v>2023</v>
      </c>
      <c r="BU7" s="82">
        <f t="shared" si="11"/>
        <v>2023</v>
      </c>
      <c r="BV7" s="82">
        <f t="shared" si="11"/>
        <v>2023</v>
      </c>
      <c r="BW7" s="82">
        <f t="shared" si="11"/>
        <v>2023</v>
      </c>
      <c r="BX7" s="82">
        <f t="shared" si="11"/>
        <v>2023</v>
      </c>
      <c r="BY7" s="82">
        <f t="shared" si="11"/>
        <v>2023</v>
      </c>
      <c r="BZ7" s="82">
        <f>BZ5</f>
        <v>2024</v>
      </c>
      <c r="CA7" s="82">
        <f>BZ7</f>
        <v>2024</v>
      </c>
      <c r="CB7" s="82">
        <f t="shared" ref="CB7:CK7" si="12">CA7</f>
        <v>2024</v>
      </c>
      <c r="CC7" s="82">
        <f t="shared" si="12"/>
        <v>2024</v>
      </c>
      <c r="CD7" s="82">
        <f t="shared" si="12"/>
        <v>2024</v>
      </c>
      <c r="CE7" s="82">
        <f t="shared" si="12"/>
        <v>2024</v>
      </c>
      <c r="CF7" s="82">
        <f t="shared" si="12"/>
        <v>2024</v>
      </c>
      <c r="CG7" s="82">
        <f t="shared" si="12"/>
        <v>2024</v>
      </c>
      <c r="CH7" s="82">
        <f t="shared" si="12"/>
        <v>2024</v>
      </c>
      <c r="CI7" s="82">
        <f t="shared" si="12"/>
        <v>2024</v>
      </c>
      <c r="CJ7" s="82">
        <f t="shared" si="12"/>
        <v>2024</v>
      </c>
      <c r="CK7" s="82">
        <f t="shared" si="12"/>
        <v>2024</v>
      </c>
      <c r="CL7" s="82">
        <f>CL5</f>
        <v>2025</v>
      </c>
      <c r="CM7" s="82">
        <f>CL7</f>
        <v>2025</v>
      </c>
      <c r="CN7" s="82">
        <f t="shared" ref="CN7:CW7" si="13">CM7</f>
        <v>2025</v>
      </c>
      <c r="CO7" s="82">
        <f t="shared" si="13"/>
        <v>2025</v>
      </c>
      <c r="CP7" s="82">
        <f t="shared" si="13"/>
        <v>2025</v>
      </c>
      <c r="CQ7" s="82">
        <f t="shared" si="13"/>
        <v>2025</v>
      </c>
      <c r="CR7" s="82">
        <f t="shared" si="13"/>
        <v>2025</v>
      </c>
      <c r="CS7" s="82">
        <f t="shared" si="13"/>
        <v>2025</v>
      </c>
      <c r="CT7" s="82">
        <f t="shared" si="13"/>
        <v>2025</v>
      </c>
      <c r="CU7" s="82">
        <f t="shared" si="13"/>
        <v>2025</v>
      </c>
      <c r="CV7" s="82">
        <f t="shared" si="13"/>
        <v>2025</v>
      </c>
      <c r="CW7" s="82">
        <f t="shared" si="13"/>
        <v>2025</v>
      </c>
    </row>
    <row r="8" spans="1:101" s="3" customFormat="1" ht="34" customHeight="1" collapsed="1" x14ac:dyDescent="0.2">
      <c r="A8" s="176"/>
      <c r="B8" s="176"/>
      <c r="C8" s="176"/>
      <c r="D8" s="176"/>
      <c r="E8" s="176"/>
      <c r="F8" s="83" t="str">
        <f t="shared" ref="F8:Q8" si="14">F6&amp;" "&amp;F7</f>
        <v>Janv. 2018</v>
      </c>
      <c r="G8" s="83" t="str">
        <f t="shared" si="14"/>
        <v>Fév. 2018</v>
      </c>
      <c r="H8" s="83" t="str">
        <f t="shared" si="14"/>
        <v>Mars 2018</v>
      </c>
      <c r="I8" s="83" t="str">
        <f t="shared" si="14"/>
        <v>Avril 2018</v>
      </c>
      <c r="J8" s="83" t="str">
        <f t="shared" si="14"/>
        <v>Mai 2018</v>
      </c>
      <c r="K8" s="83" t="str">
        <f t="shared" si="14"/>
        <v>Juin 2018</v>
      </c>
      <c r="L8" s="83" t="str">
        <f t="shared" si="14"/>
        <v>Juil. 2018</v>
      </c>
      <c r="M8" s="83" t="str">
        <f t="shared" si="14"/>
        <v>Août 2018</v>
      </c>
      <c r="N8" s="83" t="str">
        <f t="shared" si="14"/>
        <v>Sept. 2018</v>
      </c>
      <c r="O8" s="83" t="str">
        <f t="shared" si="14"/>
        <v>Oct. 2018</v>
      </c>
      <c r="P8" s="83" t="str">
        <f t="shared" si="14"/>
        <v>Nov. 2018</v>
      </c>
      <c r="Q8" s="83" t="str">
        <f t="shared" si="14"/>
        <v>Déc. 2018</v>
      </c>
      <c r="R8" s="83" t="str">
        <f t="shared" ref="R8:CC8" si="15">R6&amp;" "&amp;R7</f>
        <v>Janv. 2019</v>
      </c>
      <c r="S8" s="83" t="str">
        <f t="shared" si="15"/>
        <v>Fév. 2019</v>
      </c>
      <c r="T8" s="83" t="str">
        <f t="shared" si="15"/>
        <v>Mars 2019</v>
      </c>
      <c r="U8" s="83" t="str">
        <f t="shared" si="15"/>
        <v>Avril 2019</v>
      </c>
      <c r="V8" s="83" t="str">
        <f t="shared" si="15"/>
        <v>Mai 2019</v>
      </c>
      <c r="W8" s="83" t="str">
        <f t="shared" si="15"/>
        <v>Juin 2019</v>
      </c>
      <c r="X8" s="83" t="str">
        <f t="shared" si="15"/>
        <v>Juil. 2019</v>
      </c>
      <c r="Y8" s="83" t="str">
        <f t="shared" si="15"/>
        <v>Août 2019</v>
      </c>
      <c r="Z8" s="83" t="str">
        <f t="shared" si="15"/>
        <v>Sept. 2019</v>
      </c>
      <c r="AA8" s="83" t="str">
        <f t="shared" si="15"/>
        <v>Oct. 2019</v>
      </c>
      <c r="AB8" s="83" t="str">
        <f t="shared" si="15"/>
        <v>Nov. 2019</v>
      </c>
      <c r="AC8" s="83" t="str">
        <f t="shared" si="15"/>
        <v>Déc. 2019</v>
      </c>
      <c r="AD8" s="83" t="str">
        <f t="shared" si="15"/>
        <v>Janv. 2020</v>
      </c>
      <c r="AE8" s="83" t="str">
        <f t="shared" si="15"/>
        <v>Fév. 2020</v>
      </c>
      <c r="AF8" s="83" t="str">
        <f t="shared" si="15"/>
        <v>Mars 2020</v>
      </c>
      <c r="AG8" s="83" t="str">
        <f t="shared" si="15"/>
        <v>Avril 2020</v>
      </c>
      <c r="AH8" s="83" t="str">
        <f t="shared" si="15"/>
        <v>Mai 2020</v>
      </c>
      <c r="AI8" s="83" t="str">
        <f t="shared" si="15"/>
        <v>Juin 2020</v>
      </c>
      <c r="AJ8" s="83" t="str">
        <f t="shared" si="15"/>
        <v>Juil. 2020</v>
      </c>
      <c r="AK8" s="83" t="str">
        <f t="shared" si="15"/>
        <v>Août 2020</v>
      </c>
      <c r="AL8" s="83" t="str">
        <f t="shared" si="15"/>
        <v>Sept. 2020</v>
      </c>
      <c r="AM8" s="83" t="str">
        <f t="shared" si="15"/>
        <v>Oct. 2020</v>
      </c>
      <c r="AN8" s="83" t="str">
        <f t="shared" si="15"/>
        <v>Nov. 2020</v>
      </c>
      <c r="AO8" s="83" t="str">
        <f t="shared" si="15"/>
        <v>Déc. 2020</v>
      </c>
      <c r="AP8" s="83" t="str">
        <f t="shared" si="15"/>
        <v>Janv. 2021</v>
      </c>
      <c r="AQ8" s="83" t="str">
        <f t="shared" si="15"/>
        <v>Fév. 2021</v>
      </c>
      <c r="AR8" s="83" t="str">
        <f t="shared" si="15"/>
        <v>Mars 2021</v>
      </c>
      <c r="AS8" s="83" t="str">
        <f t="shared" si="15"/>
        <v>Avril 2021</v>
      </c>
      <c r="AT8" s="83" t="str">
        <f t="shared" si="15"/>
        <v>Mai 2021</v>
      </c>
      <c r="AU8" s="83" t="str">
        <f t="shared" si="15"/>
        <v>Juin 2021</v>
      </c>
      <c r="AV8" s="83" t="str">
        <f t="shared" si="15"/>
        <v>Juil. 2021</v>
      </c>
      <c r="AW8" s="83" t="str">
        <f t="shared" si="15"/>
        <v>Août 2021</v>
      </c>
      <c r="AX8" s="83" t="str">
        <f t="shared" si="15"/>
        <v>Sept. 2021</v>
      </c>
      <c r="AY8" s="83" t="str">
        <f t="shared" si="15"/>
        <v>Oct. 2021</v>
      </c>
      <c r="AZ8" s="83" t="str">
        <f t="shared" si="15"/>
        <v>Nov. 2021</v>
      </c>
      <c r="BA8" s="83" t="str">
        <f t="shared" si="15"/>
        <v>Déc. 2021</v>
      </c>
      <c r="BB8" s="83" t="str">
        <f t="shared" si="15"/>
        <v>Janv. 2022</v>
      </c>
      <c r="BC8" s="83" t="str">
        <f t="shared" si="15"/>
        <v>Fév. 2022</v>
      </c>
      <c r="BD8" s="83" t="str">
        <f t="shared" si="15"/>
        <v>Mars 2022</v>
      </c>
      <c r="BE8" s="83" t="str">
        <f t="shared" si="15"/>
        <v>Avril 2022</v>
      </c>
      <c r="BF8" s="83" t="str">
        <f t="shared" si="15"/>
        <v>Mai 2022</v>
      </c>
      <c r="BG8" s="83" t="str">
        <f t="shared" si="15"/>
        <v>Juin 2022</v>
      </c>
      <c r="BH8" s="83" t="str">
        <f t="shared" si="15"/>
        <v>Juil. 2022</v>
      </c>
      <c r="BI8" s="83" t="str">
        <f t="shared" si="15"/>
        <v>Août 2022</v>
      </c>
      <c r="BJ8" s="83" t="str">
        <f t="shared" si="15"/>
        <v>Sept. 2022</v>
      </c>
      <c r="BK8" s="83" t="str">
        <f t="shared" si="15"/>
        <v>Oct. 2022</v>
      </c>
      <c r="BL8" s="83" t="str">
        <f t="shared" si="15"/>
        <v>Nov. 2022</v>
      </c>
      <c r="BM8" s="83" t="str">
        <f t="shared" si="15"/>
        <v>Déc. 2022</v>
      </c>
      <c r="BN8" s="83" t="str">
        <f t="shared" si="15"/>
        <v>Janv. 2023</v>
      </c>
      <c r="BO8" s="83" t="str">
        <f t="shared" si="15"/>
        <v>Fév. 2023</v>
      </c>
      <c r="BP8" s="83" t="str">
        <f t="shared" si="15"/>
        <v>Mars 2023</v>
      </c>
      <c r="BQ8" s="83" t="str">
        <f t="shared" si="15"/>
        <v>Avril 2023</v>
      </c>
      <c r="BR8" s="83" t="str">
        <f t="shared" si="15"/>
        <v>Mai 2023</v>
      </c>
      <c r="BS8" s="83" t="str">
        <f t="shared" si="15"/>
        <v>Juin 2023</v>
      </c>
      <c r="BT8" s="83" t="str">
        <f t="shared" si="15"/>
        <v>Juil. 2023</v>
      </c>
      <c r="BU8" s="83" t="str">
        <f t="shared" si="15"/>
        <v>Août 2023</v>
      </c>
      <c r="BV8" s="83" t="str">
        <f t="shared" si="15"/>
        <v>Sept. 2023</v>
      </c>
      <c r="BW8" s="83" t="str">
        <f t="shared" si="15"/>
        <v>Oct. 2023</v>
      </c>
      <c r="BX8" s="83" t="str">
        <f t="shared" si="15"/>
        <v>Nov. 2023</v>
      </c>
      <c r="BY8" s="83" t="str">
        <f t="shared" si="15"/>
        <v>Déc. 2023</v>
      </c>
      <c r="BZ8" s="83" t="str">
        <f t="shared" si="15"/>
        <v>Janv. 2024</v>
      </c>
      <c r="CA8" s="83" t="str">
        <f t="shared" si="15"/>
        <v>Fév. 2024</v>
      </c>
      <c r="CB8" s="83" t="str">
        <f t="shared" si="15"/>
        <v>Mars 2024</v>
      </c>
      <c r="CC8" s="83" t="str">
        <f t="shared" si="15"/>
        <v>Avril 2024</v>
      </c>
      <c r="CD8" s="83" t="str">
        <f t="shared" ref="CD8:CW8" si="16">CD6&amp;" "&amp;CD7</f>
        <v>Mai 2024</v>
      </c>
      <c r="CE8" s="83" t="str">
        <f t="shared" si="16"/>
        <v>Juin 2024</v>
      </c>
      <c r="CF8" s="83" t="str">
        <f t="shared" si="16"/>
        <v>Juil. 2024</v>
      </c>
      <c r="CG8" s="83" t="str">
        <f t="shared" si="16"/>
        <v>Août 2024</v>
      </c>
      <c r="CH8" s="83" t="str">
        <f t="shared" si="16"/>
        <v>Sept. 2024</v>
      </c>
      <c r="CI8" s="83" t="str">
        <f t="shared" si="16"/>
        <v>Oct. 2024</v>
      </c>
      <c r="CJ8" s="83" t="str">
        <f t="shared" si="16"/>
        <v>Nov. 2024</v>
      </c>
      <c r="CK8" s="83" t="str">
        <f t="shared" si="16"/>
        <v>Déc. 2024</v>
      </c>
      <c r="CL8" s="83" t="str">
        <f t="shared" si="16"/>
        <v>Janv. 2025</v>
      </c>
      <c r="CM8" s="83" t="str">
        <f t="shared" si="16"/>
        <v>Fév. 2025</v>
      </c>
      <c r="CN8" s="83" t="str">
        <f t="shared" si="16"/>
        <v>Mars 2025</v>
      </c>
      <c r="CO8" s="83" t="str">
        <f t="shared" si="16"/>
        <v>Avril 2025</v>
      </c>
      <c r="CP8" s="83" t="str">
        <f t="shared" si="16"/>
        <v>Mai 2025</v>
      </c>
      <c r="CQ8" s="83" t="str">
        <f t="shared" si="16"/>
        <v>Juin 2025</v>
      </c>
      <c r="CR8" s="83" t="str">
        <f t="shared" si="16"/>
        <v>Juil. 2025</v>
      </c>
      <c r="CS8" s="83" t="str">
        <f t="shared" si="16"/>
        <v>Août 2025</v>
      </c>
      <c r="CT8" s="83" t="str">
        <f t="shared" si="16"/>
        <v>Sept. 2025</v>
      </c>
      <c r="CU8" s="83" t="str">
        <f t="shared" si="16"/>
        <v>Oct. 2025</v>
      </c>
      <c r="CV8" s="83" t="str">
        <f t="shared" si="16"/>
        <v>Nov. 2025</v>
      </c>
      <c r="CW8" s="83" t="str">
        <f t="shared" si="16"/>
        <v>Déc. 2025</v>
      </c>
    </row>
    <row r="9" spans="1:101" s="3" customFormat="1" ht="10.5" x14ac:dyDescent="0.25">
      <c r="A9" s="145" t="str">
        <f>IF(D9="","",D9)</f>
        <v/>
      </c>
      <c r="B9" s="79" t="s">
        <v>113</v>
      </c>
      <c r="C9" s="79" t="s">
        <v>68</v>
      </c>
      <c r="D9" s="80"/>
      <c r="E9" s="86" t="s">
        <v>46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148"/>
      <c r="S9" s="88"/>
      <c r="T9" s="88"/>
      <c r="U9" s="88"/>
      <c r="V9" s="88"/>
      <c r="W9" s="88"/>
      <c r="X9" s="88"/>
      <c r="Y9" s="88"/>
      <c r="Z9" s="88"/>
      <c r="AA9" s="88"/>
      <c r="AB9" s="148"/>
      <c r="AC9" s="88"/>
      <c r="AD9" s="14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14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14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14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</row>
    <row r="10" spans="1:101" s="3" customFormat="1" ht="10.5" x14ac:dyDescent="0.25">
      <c r="A10" s="145" t="str">
        <f t="shared" ref="A10:A73" si="17">IF(D10="","",D10)</f>
        <v/>
      </c>
      <c r="B10" s="79" t="s">
        <v>113</v>
      </c>
      <c r="C10" s="79" t="s">
        <v>68</v>
      </c>
      <c r="D10" s="80"/>
      <c r="E10" s="86" t="s">
        <v>46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148"/>
      <c r="S10" s="88"/>
      <c r="T10" s="88"/>
      <c r="U10" s="88"/>
      <c r="V10" s="88"/>
      <c r="W10" s="88"/>
      <c r="X10" s="88"/>
      <c r="Y10" s="88"/>
      <c r="Z10" s="88"/>
      <c r="AA10" s="88"/>
      <c r="AB10" s="148"/>
      <c r="AC10" s="88"/>
      <c r="AD10" s="14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14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14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14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</row>
    <row r="11" spans="1:101" s="3" customFormat="1" ht="10.5" x14ac:dyDescent="0.25">
      <c r="A11" s="145" t="str">
        <f t="shared" si="17"/>
        <v/>
      </c>
      <c r="B11" s="79" t="s">
        <v>113</v>
      </c>
      <c r="C11" s="79" t="s">
        <v>68</v>
      </c>
      <c r="D11" s="80"/>
      <c r="E11" s="86" t="s">
        <v>46</v>
      </c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148"/>
      <c r="S11" s="88"/>
      <c r="T11" s="88"/>
      <c r="U11" s="88"/>
      <c r="V11" s="88"/>
      <c r="W11" s="88"/>
      <c r="X11" s="88"/>
      <c r="Y11" s="88"/>
      <c r="Z11" s="88"/>
      <c r="AA11" s="88"/>
      <c r="AB11" s="148"/>
      <c r="AC11" s="88"/>
      <c r="AD11" s="14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14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14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14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</row>
    <row r="12" spans="1:101" s="3" customFormat="1" ht="10.5" x14ac:dyDescent="0.25">
      <c r="A12" s="145" t="str">
        <f t="shared" si="17"/>
        <v/>
      </c>
      <c r="B12" s="79" t="s">
        <v>113</v>
      </c>
      <c r="C12" s="79" t="s">
        <v>68</v>
      </c>
      <c r="D12" s="80"/>
      <c r="E12" s="86" t="s">
        <v>46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148"/>
      <c r="S12" s="88"/>
      <c r="T12" s="88"/>
      <c r="U12" s="88"/>
      <c r="V12" s="88"/>
      <c r="W12" s="88"/>
      <c r="X12" s="88"/>
      <c r="Y12" s="88"/>
      <c r="Z12" s="88"/>
      <c r="AA12" s="88"/>
      <c r="AB12" s="148"/>
      <c r="AC12" s="88"/>
      <c r="AD12" s="14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14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14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14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</row>
    <row r="13" spans="1:101" s="3" customFormat="1" ht="10.5" x14ac:dyDescent="0.25">
      <c r="A13" s="145" t="str">
        <f t="shared" si="17"/>
        <v/>
      </c>
      <c r="B13" s="79" t="s">
        <v>113</v>
      </c>
      <c r="C13" s="79" t="s">
        <v>68</v>
      </c>
      <c r="D13" s="80"/>
      <c r="E13" s="86" t="s">
        <v>46</v>
      </c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148"/>
      <c r="S13" s="88"/>
      <c r="T13" s="88"/>
      <c r="U13" s="88"/>
      <c r="V13" s="88"/>
      <c r="W13" s="88"/>
      <c r="X13" s="88"/>
      <c r="Y13" s="88"/>
      <c r="Z13" s="88"/>
      <c r="AA13" s="88"/>
      <c r="AB13" s="148"/>
      <c r="AC13" s="88"/>
      <c r="AD13" s="14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14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14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14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</row>
    <row r="14" spans="1:101" s="3" customFormat="1" ht="10.5" x14ac:dyDescent="0.25">
      <c r="A14" s="145" t="str">
        <f t="shared" si="17"/>
        <v/>
      </c>
      <c r="B14" s="79" t="s">
        <v>113</v>
      </c>
      <c r="C14" s="79" t="s">
        <v>68</v>
      </c>
      <c r="D14" s="80"/>
      <c r="E14" s="86" t="s">
        <v>46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148"/>
      <c r="S14" s="88"/>
      <c r="T14" s="88"/>
      <c r="U14" s="88"/>
      <c r="V14" s="88"/>
      <c r="W14" s="88"/>
      <c r="X14" s="88"/>
      <c r="Y14" s="88"/>
      <c r="Z14" s="88"/>
      <c r="AA14" s="88"/>
      <c r="AB14" s="148"/>
      <c r="AC14" s="88"/>
      <c r="AD14" s="14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14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14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14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</row>
    <row r="15" spans="1:101" s="3" customFormat="1" ht="10.5" x14ac:dyDescent="0.25">
      <c r="A15" s="145" t="str">
        <f t="shared" si="17"/>
        <v/>
      </c>
      <c r="B15" s="79" t="s">
        <v>113</v>
      </c>
      <c r="C15" s="79" t="s">
        <v>68</v>
      </c>
      <c r="D15" s="80"/>
      <c r="E15" s="86" t="s">
        <v>46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148"/>
      <c r="S15" s="88"/>
      <c r="T15" s="88"/>
      <c r="U15" s="88"/>
      <c r="V15" s="88"/>
      <c r="W15" s="88"/>
      <c r="X15" s="88"/>
      <c r="Y15" s="88"/>
      <c r="Z15" s="88"/>
      <c r="AA15" s="88"/>
      <c r="AB15" s="148"/>
      <c r="AC15" s="88"/>
      <c r="AD15" s="14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14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14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14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</row>
    <row r="16" spans="1:101" s="3" customFormat="1" ht="10.5" x14ac:dyDescent="0.25">
      <c r="A16" s="145" t="str">
        <f t="shared" si="17"/>
        <v/>
      </c>
      <c r="B16" s="79" t="s">
        <v>113</v>
      </c>
      <c r="C16" s="79" t="s">
        <v>68</v>
      </c>
      <c r="D16" s="80"/>
      <c r="E16" s="86" t="s">
        <v>46</v>
      </c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148"/>
      <c r="S16" s="88"/>
      <c r="T16" s="88"/>
      <c r="U16" s="88"/>
      <c r="V16" s="88"/>
      <c r="W16" s="88"/>
      <c r="X16" s="88"/>
      <c r="Y16" s="88"/>
      <c r="Z16" s="88"/>
      <c r="AA16" s="88"/>
      <c r="AB16" s="148"/>
      <c r="AC16" s="88"/>
      <c r="AD16" s="14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14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14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14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</row>
    <row r="17" spans="1:101" s="3" customFormat="1" ht="10.5" x14ac:dyDescent="0.25">
      <c r="A17" s="145" t="str">
        <f t="shared" si="17"/>
        <v/>
      </c>
      <c r="B17" s="79" t="s">
        <v>113</v>
      </c>
      <c r="C17" s="79" t="s">
        <v>77</v>
      </c>
      <c r="D17" s="80"/>
      <c r="E17" s="86" t="s">
        <v>46</v>
      </c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148"/>
      <c r="S17" s="88"/>
      <c r="T17" s="88"/>
      <c r="U17" s="88"/>
      <c r="V17" s="88"/>
      <c r="W17" s="88"/>
      <c r="X17" s="88"/>
      <c r="Y17" s="88"/>
      <c r="Z17" s="88"/>
      <c r="AA17" s="88"/>
      <c r="AB17" s="148"/>
      <c r="AC17" s="88"/>
      <c r="AD17" s="14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14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4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14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</row>
    <row r="18" spans="1:101" s="3" customFormat="1" ht="10.5" x14ac:dyDescent="0.25">
      <c r="A18" s="145" t="str">
        <f t="shared" si="17"/>
        <v/>
      </c>
      <c r="B18" s="79" t="s">
        <v>113</v>
      </c>
      <c r="C18" s="79" t="s">
        <v>77</v>
      </c>
      <c r="D18" s="80"/>
      <c r="E18" s="86" t="s">
        <v>46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148"/>
      <c r="S18" s="88"/>
      <c r="T18" s="88"/>
      <c r="U18" s="88"/>
      <c r="V18" s="88"/>
      <c r="W18" s="88"/>
      <c r="X18" s="88"/>
      <c r="Y18" s="88"/>
      <c r="Z18" s="88"/>
      <c r="AA18" s="88"/>
      <c r="AB18" s="148"/>
      <c r="AC18" s="88"/>
      <c r="AD18" s="14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14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14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14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</row>
    <row r="19" spans="1:101" s="3" customFormat="1" ht="10.5" x14ac:dyDescent="0.25">
      <c r="A19" s="145" t="str">
        <f t="shared" si="17"/>
        <v/>
      </c>
      <c r="B19" s="79" t="s">
        <v>113</v>
      </c>
      <c r="C19" s="79" t="s">
        <v>77</v>
      </c>
      <c r="D19" s="80"/>
      <c r="E19" s="86" t="s">
        <v>46</v>
      </c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148"/>
      <c r="S19" s="88"/>
      <c r="T19" s="88"/>
      <c r="U19" s="88"/>
      <c r="V19" s="88"/>
      <c r="W19" s="88"/>
      <c r="X19" s="88"/>
      <c r="Y19" s="88"/>
      <c r="Z19" s="88"/>
      <c r="AA19" s="88"/>
      <c r="AB19" s="148"/>
      <c r="AC19" s="88"/>
      <c r="AD19" s="14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14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14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14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</row>
    <row r="20" spans="1:101" s="3" customFormat="1" ht="10.5" x14ac:dyDescent="0.25">
      <c r="A20" s="145" t="str">
        <f t="shared" si="17"/>
        <v/>
      </c>
      <c r="B20" s="79" t="s">
        <v>113</v>
      </c>
      <c r="C20" s="79" t="s">
        <v>77</v>
      </c>
      <c r="D20" s="80"/>
      <c r="E20" s="86" t="s">
        <v>46</v>
      </c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148"/>
      <c r="S20" s="88"/>
      <c r="T20" s="88"/>
      <c r="U20" s="88"/>
      <c r="V20" s="88"/>
      <c r="W20" s="88"/>
      <c r="X20" s="88"/>
      <c r="Y20" s="88"/>
      <c r="Z20" s="88"/>
      <c r="AA20" s="88"/>
      <c r="AB20" s="148"/>
      <c r="AC20" s="88"/>
      <c r="AD20" s="14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14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14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14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</row>
    <row r="21" spans="1:101" s="3" customFormat="1" ht="10.5" x14ac:dyDescent="0.25">
      <c r="A21" s="145" t="str">
        <f t="shared" si="17"/>
        <v/>
      </c>
      <c r="B21" s="79" t="s">
        <v>113</v>
      </c>
      <c r="C21" s="79" t="s">
        <v>78</v>
      </c>
      <c r="D21" s="80"/>
      <c r="E21" s="86" t="s">
        <v>46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148"/>
      <c r="S21" s="88"/>
      <c r="T21" s="88"/>
      <c r="U21" s="88"/>
      <c r="V21" s="88"/>
      <c r="W21" s="88"/>
      <c r="X21" s="88"/>
      <c r="Y21" s="88"/>
      <c r="Z21" s="88"/>
      <c r="AA21" s="88"/>
      <c r="AB21" s="148"/>
      <c r="AC21" s="88"/>
      <c r="AD21" s="14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14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14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14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</row>
    <row r="22" spans="1:101" s="3" customFormat="1" ht="10.5" x14ac:dyDescent="0.25">
      <c r="A22" s="145" t="str">
        <f t="shared" si="17"/>
        <v/>
      </c>
      <c r="B22" s="79" t="s">
        <v>113</v>
      </c>
      <c r="C22" s="79" t="s">
        <v>78</v>
      </c>
      <c r="D22" s="80"/>
      <c r="E22" s="86" t="s">
        <v>46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148"/>
      <c r="S22" s="88"/>
      <c r="T22" s="88"/>
      <c r="U22" s="88"/>
      <c r="V22" s="88"/>
      <c r="W22" s="88"/>
      <c r="X22" s="88"/>
      <c r="Y22" s="88"/>
      <c r="Z22" s="88"/>
      <c r="AA22" s="88"/>
      <c r="AB22" s="148"/>
      <c r="AC22" s="88"/>
      <c r="AD22" s="14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14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14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14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</row>
    <row r="23" spans="1:101" s="3" customFormat="1" ht="10.5" x14ac:dyDescent="0.25">
      <c r="A23" s="145" t="str">
        <f t="shared" si="17"/>
        <v/>
      </c>
      <c r="B23" s="79" t="s">
        <v>113</v>
      </c>
      <c r="C23" s="79" t="s">
        <v>78</v>
      </c>
      <c r="D23" s="80"/>
      <c r="E23" s="86" t="s">
        <v>46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148"/>
      <c r="S23" s="88"/>
      <c r="T23" s="88"/>
      <c r="U23" s="88"/>
      <c r="V23" s="88"/>
      <c r="W23" s="88"/>
      <c r="X23" s="88"/>
      <c r="Y23" s="88"/>
      <c r="Z23" s="88"/>
      <c r="AA23" s="88"/>
      <c r="AB23" s="148"/>
      <c r="AC23" s="88"/>
      <c r="AD23" s="14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14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14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14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</row>
    <row r="24" spans="1:101" s="3" customFormat="1" ht="10.5" x14ac:dyDescent="0.25">
      <c r="A24" s="145" t="str">
        <f t="shared" si="17"/>
        <v/>
      </c>
      <c r="B24" s="79" t="s">
        <v>113</v>
      </c>
      <c r="C24" s="79" t="s">
        <v>78</v>
      </c>
      <c r="D24" s="80"/>
      <c r="E24" s="86" t="s">
        <v>46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148"/>
      <c r="S24" s="88"/>
      <c r="T24" s="88"/>
      <c r="U24" s="88"/>
      <c r="V24" s="88"/>
      <c r="W24" s="88"/>
      <c r="X24" s="88"/>
      <c r="Y24" s="88"/>
      <c r="Z24" s="88"/>
      <c r="AA24" s="88"/>
      <c r="AB24" s="148"/>
      <c r="AC24" s="88"/>
      <c r="AD24" s="14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14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14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14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</row>
    <row r="25" spans="1:101" s="3" customFormat="1" ht="10.5" x14ac:dyDescent="0.25">
      <c r="A25" s="145" t="str">
        <f t="shared" si="17"/>
        <v/>
      </c>
      <c r="B25" s="79" t="s">
        <v>73</v>
      </c>
      <c r="C25" s="79" t="s">
        <v>79</v>
      </c>
      <c r="D25" s="80"/>
      <c r="E25" s="86" t="s">
        <v>46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148"/>
      <c r="S25" s="88"/>
      <c r="T25" s="88"/>
      <c r="U25" s="88"/>
      <c r="V25" s="88"/>
      <c r="W25" s="88"/>
      <c r="X25" s="88"/>
      <c r="Y25" s="88"/>
      <c r="Z25" s="88"/>
      <c r="AA25" s="88"/>
      <c r="AB25" s="148"/>
      <c r="AC25" s="88"/>
      <c r="AD25" s="14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14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14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14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</row>
    <row r="26" spans="1:101" s="3" customFormat="1" ht="10.5" x14ac:dyDescent="0.25">
      <c r="A26" s="145" t="str">
        <f t="shared" si="17"/>
        <v/>
      </c>
      <c r="B26" s="79" t="s">
        <v>73</v>
      </c>
      <c r="C26" s="79" t="s">
        <v>79</v>
      </c>
      <c r="D26" s="80"/>
      <c r="E26" s="86" t="s">
        <v>46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148"/>
      <c r="S26" s="88"/>
      <c r="T26" s="88"/>
      <c r="U26" s="88"/>
      <c r="V26" s="88"/>
      <c r="W26" s="88"/>
      <c r="X26" s="88"/>
      <c r="Y26" s="88"/>
      <c r="Z26" s="88"/>
      <c r="AA26" s="88"/>
      <c r="AB26" s="148"/>
      <c r="AC26" s="88"/>
      <c r="AD26" s="14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14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14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14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</row>
    <row r="27" spans="1:101" s="3" customFormat="1" ht="10.5" x14ac:dyDescent="0.25">
      <c r="A27" s="145" t="str">
        <f t="shared" si="17"/>
        <v/>
      </c>
      <c r="B27" s="79" t="s">
        <v>73</v>
      </c>
      <c r="C27" s="79" t="s">
        <v>79</v>
      </c>
      <c r="D27" s="80"/>
      <c r="E27" s="86" t="s">
        <v>46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148"/>
      <c r="S27" s="88"/>
      <c r="T27" s="88"/>
      <c r="U27" s="88"/>
      <c r="V27" s="88"/>
      <c r="W27" s="88"/>
      <c r="X27" s="88"/>
      <c r="Y27" s="88"/>
      <c r="Z27" s="88"/>
      <c r="AA27" s="88"/>
      <c r="AB27" s="148"/>
      <c r="AC27" s="88"/>
      <c r="AD27" s="14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14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14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14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</row>
    <row r="28" spans="1:101" s="3" customFormat="1" ht="10.5" x14ac:dyDescent="0.25">
      <c r="A28" s="145" t="str">
        <f t="shared" si="17"/>
        <v/>
      </c>
      <c r="B28" s="79" t="s">
        <v>73</v>
      </c>
      <c r="C28" s="79" t="s">
        <v>79</v>
      </c>
      <c r="D28" s="80"/>
      <c r="E28" s="86" t="s">
        <v>46</v>
      </c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148"/>
      <c r="S28" s="88"/>
      <c r="T28" s="88"/>
      <c r="U28" s="88"/>
      <c r="V28" s="88"/>
      <c r="W28" s="88"/>
      <c r="X28" s="88"/>
      <c r="Y28" s="88"/>
      <c r="Z28" s="88"/>
      <c r="AA28" s="88"/>
      <c r="AB28" s="148"/>
      <c r="AC28" s="88"/>
      <c r="AD28" s="14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14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14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14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</row>
    <row r="29" spans="1:101" s="3" customFormat="1" ht="10.5" x14ac:dyDescent="0.25">
      <c r="A29" s="145" t="str">
        <f t="shared" si="17"/>
        <v/>
      </c>
      <c r="B29" s="79" t="s">
        <v>73</v>
      </c>
      <c r="C29" s="79" t="s">
        <v>90</v>
      </c>
      <c r="D29" s="80"/>
      <c r="E29" s="86" t="s">
        <v>46</v>
      </c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148"/>
      <c r="S29" s="88"/>
      <c r="T29" s="88"/>
      <c r="U29" s="88"/>
      <c r="V29" s="88"/>
      <c r="W29" s="88"/>
      <c r="X29" s="88"/>
      <c r="Y29" s="88"/>
      <c r="Z29" s="88"/>
      <c r="AA29" s="88"/>
      <c r="AB29" s="148"/>
      <c r="AC29" s="88"/>
      <c r="AD29" s="14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14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14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14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</row>
    <row r="30" spans="1:101" s="3" customFormat="1" ht="10.5" x14ac:dyDescent="0.25">
      <c r="A30" s="145" t="str">
        <f t="shared" si="17"/>
        <v/>
      </c>
      <c r="B30" s="79" t="s">
        <v>73</v>
      </c>
      <c r="C30" s="79" t="s">
        <v>90</v>
      </c>
      <c r="D30" s="80"/>
      <c r="E30" s="86" t="s">
        <v>46</v>
      </c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148"/>
      <c r="S30" s="88"/>
      <c r="T30" s="88"/>
      <c r="U30" s="88"/>
      <c r="V30" s="88"/>
      <c r="W30" s="88"/>
      <c r="X30" s="88"/>
      <c r="Y30" s="88"/>
      <c r="Z30" s="88"/>
      <c r="AA30" s="88"/>
      <c r="AB30" s="148"/>
      <c r="AC30" s="88"/>
      <c r="AD30" s="14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14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14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14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</row>
    <row r="31" spans="1:101" s="3" customFormat="1" ht="10.5" x14ac:dyDescent="0.25">
      <c r="A31" s="145" t="str">
        <f t="shared" si="17"/>
        <v/>
      </c>
      <c r="B31" s="79" t="s">
        <v>73</v>
      </c>
      <c r="C31" s="79" t="s">
        <v>90</v>
      </c>
      <c r="D31" s="80"/>
      <c r="E31" s="86" t="s">
        <v>46</v>
      </c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148"/>
      <c r="S31" s="88"/>
      <c r="T31" s="88"/>
      <c r="U31" s="88"/>
      <c r="V31" s="88"/>
      <c r="W31" s="88"/>
      <c r="X31" s="88"/>
      <c r="Y31" s="88"/>
      <c r="Z31" s="88"/>
      <c r="AA31" s="88"/>
      <c r="AB31" s="148"/>
      <c r="AC31" s="88"/>
      <c r="AD31" s="14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14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14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14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</row>
    <row r="32" spans="1:101" s="3" customFormat="1" ht="10.5" x14ac:dyDescent="0.25">
      <c r="A32" s="145" t="str">
        <f t="shared" si="17"/>
        <v/>
      </c>
      <c r="B32" s="79" t="s">
        <v>73</v>
      </c>
      <c r="C32" s="79" t="s">
        <v>90</v>
      </c>
      <c r="D32" s="80"/>
      <c r="E32" s="86" t="s">
        <v>46</v>
      </c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148"/>
      <c r="S32" s="88"/>
      <c r="T32" s="88"/>
      <c r="U32" s="88"/>
      <c r="V32" s="88"/>
      <c r="W32" s="88"/>
      <c r="X32" s="88"/>
      <c r="Y32" s="88"/>
      <c r="Z32" s="88"/>
      <c r="AA32" s="88"/>
      <c r="AB32" s="148"/>
      <c r="AC32" s="88"/>
      <c r="AD32" s="14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14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14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14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</row>
    <row r="33" spans="1:101" s="3" customFormat="1" ht="10.5" x14ac:dyDescent="0.25">
      <c r="A33" s="145" t="str">
        <f t="shared" si="17"/>
        <v/>
      </c>
      <c r="B33" s="79" t="s">
        <v>73</v>
      </c>
      <c r="C33" s="79" t="s">
        <v>91</v>
      </c>
      <c r="D33" s="80"/>
      <c r="E33" s="86" t="s">
        <v>46</v>
      </c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148"/>
      <c r="S33" s="88"/>
      <c r="T33" s="88"/>
      <c r="U33" s="88"/>
      <c r="V33" s="88"/>
      <c r="W33" s="88"/>
      <c r="X33" s="88"/>
      <c r="Y33" s="88"/>
      <c r="Z33" s="88"/>
      <c r="AA33" s="88"/>
      <c r="AB33" s="148"/>
      <c r="AC33" s="88"/>
      <c r="AD33" s="14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14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14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14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</row>
    <row r="34" spans="1:101" s="3" customFormat="1" ht="10.5" x14ac:dyDescent="0.25">
      <c r="A34" s="145" t="str">
        <f t="shared" si="17"/>
        <v/>
      </c>
      <c r="B34" s="79" t="s">
        <v>73</v>
      </c>
      <c r="C34" s="79" t="s">
        <v>91</v>
      </c>
      <c r="D34" s="80"/>
      <c r="E34" s="86" t="s">
        <v>46</v>
      </c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148"/>
      <c r="S34" s="88"/>
      <c r="T34" s="88"/>
      <c r="U34" s="88"/>
      <c r="V34" s="88"/>
      <c r="W34" s="88"/>
      <c r="X34" s="88"/>
      <c r="Y34" s="88"/>
      <c r="Z34" s="88"/>
      <c r="AA34" s="88"/>
      <c r="AB34" s="148"/>
      <c r="AC34" s="88"/>
      <c r="AD34" s="14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14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14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14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</row>
    <row r="35" spans="1:101" s="3" customFormat="1" ht="10.5" x14ac:dyDescent="0.25">
      <c r="A35" s="145" t="str">
        <f t="shared" si="17"/>
        <v/>
      </c>
      <c r="B35" s="79" t="s">
        <v>73</v>
      </c>
      <c r="C35" s="79" t="s">
        <v>91</v>
      </c>
      <c r="D35" s="80"/>
      <c r="E35" s="86" t="s">
        <v>46</v>
      </c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148"/>
      <c r="S35" s="88"/>
      <c r="T35" s="88"/>
      <c r="U35" s="88"/>
      <c r="V35" s="88"/>
      <c r="W35" s="88"/>
      <c r="X35" s="88"/>
      <c r="Y35" s="88"/>
      <c r="Z35" s="88"/>
      <c r="AA35" s="88"/>
      <c r="AB35" s="148"/>
      <c r="AC35" s="88"/>
      <c r="AD35" s="14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14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14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14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</row>
    <row r="36" spans="1:101" s="3" customFormat="1" ht="10.5" x14ac:dyDescent="0.25">
      <c r="A36" s="145" t="str">
        <f t="shared" si="17"/>
        <v/>
      </c>
      <c r="B36" s="79" t="s">
        <v>74</v>
      </c>
      <c r="C36" s="79" t="s">
        <v>92</v>
      </c>
      <c r="D36" s="80"/>
      <c r="E36" s="86" t="s">
        <v>46</v>
      </c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148"/>
      <c r="S36" s="88"/>
      <c r="T36" s="88"/>
      <c r="U36" s="88"/>
      <c r="V36" s="88"/>
      <c r="W36" s="88"/>
      <c r="X36" s="88"/>
      <c r="Y36" s="88"/>
      <c r="Z36" s="88"/>
      <c r="AA36" s="88"/>
      <c r="AB36" s="148"/>
      <c r="AC36" s="88"/>
      <c r="AD36" s="14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14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14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14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</row>
    <row r="37" spans="1:101" s="3" customFormat="1" ht="10.5" x14ac:dyDescent="0.25">
      <c r="A37" s="145" t="str">
        <f t="shared" si="17"/>
        <v/>
      </c>
      <c r="B37" s="79" t="s">
        <v>74</v>
      </c>
      <c r="C37" s="79" t="s">
        <v>92</v>
      </c>
      <c r="D37" s="80"/>
      <c r="E37" s="86" t="s">
        <v>46</v>
      </c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148"/>
      <c r="S37" s="88"/>
      <c r="T37" s="88"/>
      <c r="U37" s="88"/>
      <c r="V37" s="88"/>
      <c r="W37" s="88"/>
      <c r="X37" s="88"/>
      <c r="Y37" s="88"/>
      <c r="Z37" s="88"/>
      <c r="AA37" s="88"/>
      <c r="AB37" s="148"/>
      <c r="AC37" s="88"/>
      <c r="AD37" s="14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14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14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14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</row>
    <row r="38" spans="1:101" s="3" customFormat="1" ht="10.5" x14ac:dyDescent="0.25">
      <c r="A38" s="145" t="str">
        <f t="shared" si="17"/>
        <v/>
      </c>
      <c r="B38" s="79" t="s">
        <v>74</v>
      </c>
      <c r="C38" s="79" t="s">
        <v>92</v>
      </c>
      <c r="D38" s="80"/>
      <c r="E38" s="86" t="s">
        <v>46</v>
      </c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148"/>
      <c r="S38" s="88"/>
      <c r="T38" s="88"/>
      <c r="U38" s="88"/>
      <c r="V38" s="88"/>
      <c r="W38" s="88"/>
      <c r="X38" s="88"/>
      <c r="Y38" s="88"/>
      <c r="Z38" s="88"/>
      <c r="AA38" s="88"/>
      <c r="AB38" s="148"/>
      <c r="AC38" s="88"/>
      <c r="AD38" s="14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14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14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14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</row>
    <row r="39" spans="1:101" s="3" customFormat="1" ht="10.5" x14ac:dyDescent="0.25">
      <c r="A39" s="145" t="str">
        <f t="shared" si="17"/>
        <v/>
      </c>
      <c r="B39" s="79" t="s">
        <v>74</v>
      </c>
      <c r="C39" s="79" t="s">
        <v>92</v>
      </c>
      <c r="D39" s="80"/>
      <c r="E39" s="86" t="s">
        <v>46</v>
      </c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148"/>
      <c r="S39" s="88"/>
      <c r="T39" s="88"/>
      <c r="U39" s="88"/>
      <c r="V39" s="88"/>
      <c r="W39" s="88"/>
      <c r="X39" s="88"/>
      <c r="Y39" s="88"/>
      <c r="Z39" s="88"/>
      <c r="AA39" s="88"/>
      <c r="AB39" s="148"/>
      <c r="AC39" s="88"/>
      <c r="AD39" s="14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14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14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14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</row>
    <row r="40" spans="1:101" s="3" customFormat="1" ht="10.5" x14ac:dyDescent="0.25">
      <c r="A40" s="145" t="str">
        <f t="shared" si="17"/>
        <v/>
      </c>
      <c r="B40" s="79" t="s">
        <v>74</v>
      </c>
      <c r="C40" s="79" t="s">
        <v>92</v>
      </c>
      <c r="D40" s="80"/>
      <c r="E40" s="86" t="s">
        <v>46</v>
      </c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148"/>
      <c r="S40" s="88"/>
      <c r="T40" s="88"/>
      <c r="U40" s="88"/>
      <c r="V40" s="88"/>
      <c r="W40" s="88"/>
      <c r="X40" s="88"/>
      <c r="Y40" s="88"/>
      <c r="Z40" s="88"/>
      <c r="AA40" s="88"/>
      <c r="AB40" s="148"/>
      <c r="AC40" s="88"/>
      <c r="AD40" s="14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14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14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14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</row>
    <row r="41" spans="1:101" s="3" customFormat="1" ht="10.5" x14ac:dyDescent="0.25">
      <c r="A41" s="145" t="str">
        <f t="shared" si="17"/>
        <v/>
      </c>
      <c r="B41" s="79" t="s">
        <v>74</v>
      </c>
      <c r="C41" s="79" t="s">
        <v>70</v>
      </c>
      <c r="D41" s="80"/>
      <c r="E41" s="86" t="s">
        <v>46</v>
      </c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148"/>
      <c r="S41" s="88"/>
      <c r="T41" s="88"/>
      <c r="U41" s="88"/>
      <c r="V41" s="88"/>
      <c r="W41" s="88"/>
      <c r="X41" s="88"/>
      <c r="Y41" s="88"/>
      <c r="Z41" s="88"/>
      <c r="AA41" s="88"/>
      <c r="AB41" s="148"/>
      <c r="AC41" s="88"/>
      <c r="AD41" s="14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14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14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14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</row>
    <row r="42" spans="1:101" s="3" customFormat="1" ht="10.5" x14ac:dyDescent="0.25">
      <c r="A42" s="145" t="str">
        <f t="shared" si="17"/>
        <v/>
      </c>
      <c r="B42" s="79" t="s">
        <v>74</v>
      </c>
      <c r="C42" s="79" t="s">
        <v>70</v>
      </c>
      <c r="D42" s="80"/>
      <c r="E42" s="86" t="s">
        <v>46</v>
      </c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148"/>
      <c r="S42" s="88"/>
      <c r="T42" s="88"/>
      <c r="U42" s="88"/>
      <c r="V42" s="88"/>
      <c r="W42" s="88"/>
      <c r="X42" s="88"/>
      <c r="Y42" s="88"/>
      <c r="Z42" s="88"/>
      <c r="AA42" s="88"/>
      <c r="AB42" s="148"/>
      <c r="AC42" s="88"/>
      <c r="AD42" s="14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14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14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14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</row>
    <row r="43" spans="1:101" s="3" customFormat="1" ht="10.5" x14ac:dyDescent="0.25">
      <c r="A43" s="145" t="str">
        <f t="shared" si="17"/>
        <v/>
      </c>
      <c r="B43" s="79" t="s">
        <v>74</v>
      </c>
      <c r="C43" s="79" t="s">
        <v>70</v>
      </c>
      <c r="D43" s="80"/>
      <c r="E43" s="86" t="s">
        <v>46</v>
      </c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148"/>
      <c r="S43" s="88"/>
      <c r="T43" s="88"/>
      <c r="U43" s="88"/>
      <c r="V43" s="88"/>
      <c r="W43" s="88"/>
      <c r="X43" s="88"/>
      <c r="Y43" s="88"/>
      <c r="Z43" s="88"/>
      <c r="AA43" s="88"/>
      <c r="AB43" s="148"/>
      <c r="AC43" s="88"/>
      <c r="AD43" s="14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14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14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14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</row>
    <row r="44" spans="1:101" s="3" customFormat="1" ht="10.5" x14ac:dyDescent="0.25">
      <c r="A44" s="145" t="str">
        <f t="shared" si="17"/>
        <v/>
      </c>
      <c r="B44" s="79" t="s">
        <v>74</v>
      </c>
      <c r="C44" s="79" t="s">
        <v>70</v>
      </c>
      <c r="D44" s="80"/>
      <c r="E44" s="86" t="s">
        <v>46</v>
      </c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148"/>
      <c r="S44" s="88"/>
      <c r="T44" s="88"/>
      <c r="U44" s="88"/>
      <c r="V44" s="88"/>
      <c r="W44" s="88"/>
      <c r="X44" s="88"/>
      <c r="Y44" s="88"/>
      <c r="Z44" s="88"/>
      <c r="AA44" s="88"/>
      <c r="AB44" s="148"/>
      <c r="AC44" s="88"/>
      <c r="AD44" s="14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14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14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14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</row>
    <row r="45" spans="1:101" s="3" customFormat="1" ht="10.5" x14ac:dyDescent="0.25">
      <c r="A45" s="145" t="str">
        <f t="shared" si="17"/>
        <v/>
      </c>
      <c r="B45" s="79" t="s">
        <v>74</v>
      </c>
      <c r="C45" s="79" t="s">
        <v>70</v>
      </c>
      <c r="D45" s="80"/>
      <c r="E45" s="86" t="s">
        <v>46</v>
      </c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148"/>
      <c r="S45" s="88"/>
      <c r="T45" s="88"/>
      <c r="U45" s="88"/>
      <c r="V45" s="88"/>
      <c r="W45" s="88"/>
      <c r="X45" s="88"/>
      <c r="Y45" s="88"/>
      <c r="Z45" s="88"/>
      <c r="AA45" s="88"/>
      <c r="AB45" s="148"/>
      <c r="AC45" s="88"/>
      <c r="AD45" s="14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14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14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14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</row>
    <row r="46" spans="1:101" s="3" customFormat="1" ht="10.5" x14ac:dyDescent="0.25">
      <c r="A46" s="145" t="str">
        <f t="shared" si="17"/>
        <v/>
      </c>
      <c r="B46" s="79" t="s">
        <v>74</v>
      </c>
      <c r="C46" s="79" t="s">
        <v>71</v>
      </c>
      <c r="D46" s="80"/>
      <c r="E46" s="86" t="s">
        <v>46</v>
      </c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148"/>
      <c r="S46" s="88"/>
      <c r="T46" s="88"/>
      <c r="U46" s="88"/>
      <c r="V46" s="88"/>
      <c r="W46" s="88"/>
      <c r="X46" s="88"/>
      <c r="Y46" s="88"/>
      <c r="Z46" s="88"/>
      <c r="AA46" s="88"/>
      <c r="AB46" s="148"/>
      <c r="AC46" s="88"/>
      <c r="AD46" s="14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14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14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14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</row>
    <row r="47" spans="1:101" s="3" customFormat="1" ht="10.5" x14ac:dyDescent="0.25">
      <c r="A47" s="145" t="str">
        <f t="shared" si="17"/>
        <v/>
      </c>
      <c r="B47" s="79" t="s">
        <v>74</v>
      </c>
      <c r="C47" s="79" t="s">
        <v>71</v>
      </c>
      <c r="D47" s="80"/>
      <c r="E47" s="86" t="s">
        <v>46</v>
      </c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148"/>
      <c r="S47" s="88"/>
      <c r="T47" s="88"/>
      <c r="U47" s="88"/>
      <c r="V47" s="88"/>
      <c r="W47" s="88"/>
      <c r="X47" s="88"/>
      <c r="Y47" s="88"/>
      <c r="Z47" s="88"/>
      <c r="AA47" s="88"/>
      <c r="AB47" s="148"/>
      <c r="AC47" s="88"/>
      <c r="AD47" s="14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14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14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14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</row>
    <row r="48" spans="1:101" s="3" customFormat="1" ht="10.5" x14ac:dyDescent="0.25">
      <c r="A48" s="145" t="str">
        <f t="shared" si="17"/>
        <v/>
      </c>
      <c r="B48" s="79" t="s">
        <v>74</v>
      </c>
      <c r="C48" s="79" t="s">
        <v>71</v>
      </c>
      <c r="D48" s="80"/>
      <c r="E48" s="86" t="s">
        <v>46</v>
      </c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148"/>
      <c r="S48" s="88"/>
      <c r="T48" s="88"/>
      <c r="U48" s="88"/>
      <c r="V48" s="88"/>
      <c r="W48" s="88"/>
      <c r="X48" s="88"/>
      <c r="Y48" s="88"/>
      <c r="Z48" s="88"/>
      <c r="AA48" s="88"/>
      <c r="AB48" s="148"/>
      <c r="AC48" s="88"/>
      <c r="AD48" s="14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14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14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14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</row>
    <row r="49" spans="1:101" s="3" customFormat="1" ht="10.5" x14ac:dyDescent="0.25">
      <c r="A49" s="145" t="str">
        <f t="shared" si="17"/>
        <v/>
      </c>
      <c r="B49" s="79" t="s">
        <v>74</v>
      </c>
      <c r="C49" s="79" t="s">
        <v>71</v>
      </c>
      <c r="D49" s="80"/>
      <c r="E49" s="86" t="s">
        <v>46</v>
      </c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148"/>
      <c r="S49" s="88"/>
      <c r="T49" s="88"/>
      <c r="U49" s="88"/>
      <c r="V49" s="88"/>
      <c r="W49" s="88"/>
      <c r="X49" s="88"/>
      <c r="Y49" s="88"/>
      <c r="Z49" s="88"/>
      <c r="AA49" s="88"/>
      <c r="AB49" s="148"/>
      <c r="AC49" s="88"/>
      <c r="AD49" s="14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14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14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14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</row>
    <row r="50" spans="1:101" s="3" customFormat="1" ht="10.5" x14ac:dyDescent="0.25">
      <c r="A50" s="145" t="str">
        <f t="shared" si="17"/>
        <v/>
      </c>
      <c r="B50" s="79" t="s">
        <v>74</v>
      </c>
      <c r="C50" s="79" t="s">
        <v>71</v>
      </c>
      <c r="D50" s="80"/>
      <c r="E50" s="86" t="s">
        <v>46</v>
      </c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148"/>
      <c r="S50" s="88"/>
      <c r="T50" s="88"/>
      <c r="U50" s="88"/>
      <c r="V50" s="88"/>
      <c r="W50" s="88"/>
      <c r="X50" s="88"/>
      <c r="Y50" s="88"/>
      <c r="Z50" s="88"/>
      <c r="AA50" s="88"/>
      <c r="AB50" s="148"/>
      <c r="AC50" s="88"/>
      <c r="AD50" s="14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14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14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14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</row>
    <row r="51" spans="1:101" s="3" customFormat="1" ht="10.5" x14ac:dyDescent="0.25">
      <c r="A51" s="145" t="str">
        <f t="shared" si="17"/>
        <v/>
      </c>
      <c r="B51" s="79" t="s">
        <v>74</v>
      </c>
      <c r="C51" s="79" t="s">
        <v>71</v>
      </c>
      <c r="D51" s="80"/>
      <c r="E51" s="86" t="s">
        <v>46</v>
      </c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148"/>
      <c r="S51" s="88"/>
      <c r="T51" s="88"/>
      <c r="U51" s="88"/>
      <c r="V51" s="88"/>
      <c r="W51" s="88"/>
      <c r="X51" s="88"/>
      <c r="Y51" s="88"/>
      <c r="Z51" s="88"/>
      <c r="AA51" s="88"/>
      <c r="AB51" s="148"/>
      <c r="AC51" s="88"/>
      <c r="AD51" s="14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14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14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14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</row>
    <row r="52" spans="1:101" s="3" customFormat="1" ht="10.5" x14ac:dyDescent="0.25">
      <c r="A52" s="145" t="str">
        <f t="shared" si="17"/>
        <v/>
      </c>
      <c r="B52" s="79" t="s">
        <v>74</v>
      </c>
      <c r="C52" s="79" t="s">
        <v>72</v>
      </c>
      <c r="D52" s="80"/>
      <c r="E52" s="86" t="s">
        <v>46</v>
      </c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148"/>
      <c r="S52" s="88"/>
      <c r="T52" s="88"/>
      <c r="U52" s="88"/>
      <c r="V52" s="88"/>
      <c r="W52" s="88"/>
      <c r="X52" s="88"/>
      <c r="Y52" s="88"/>
      <c r="Z52" s="88"/>
      <c r="AA52" s="88"/>
      <c r="AB52" s="148"/>
      <c r="AC52" s="88"/>
      <c r="AD52" s="14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14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14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14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</row>
    <row r="53" spans="1:101" s="3" customFormat="1" ht="10.5" x14ac:dyDescent="0.25">
      <c r="A53" s="145" t="str">
        <f t="shared" si="17"/>
        <v/>
      </c>
      <c r="B53" s="79" t="s">
        <v>74</v>
      </c>
      <c r="C53" s="79" t="s">
        <v>72</v>
      </c>
      <c r="D53" s="80"/>
      <c r="E53" s="86" t="s">
        <v>46</v>
      </c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148"/>
      <c r="S53" s="88"/>
      <c r="T53" s="88"/>
      <c r="U53" s="88"/>
      <c r="V53" s="88"/>
      <c r="W53" s="88"/>
      <c r="X53" s="88"/>
      <c r="Y53" s="88"/>
      <c r="Z53" s="88"/>
      <c r="AA53" s="88"/>
      <c r="AB53" s="148"/>
      <c r="AC53" s="88"/>
      <c r="AD53" s="14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14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14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14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</row>
    <row r="54" spans="1:101" s="3" customFormat="1" ht="10.5" x14ac:dyDescent="0.25">
      <c r="A54" s="145" t="str">
        <f t="shared" si="17"/>
        <v/>
      </c>
      <c r="B54" s="79" t="s">
        <v>74</v>
      </c>
      <c r="C54" s="79" t="s">
        <v>72</v>
      </c>
      <c r="D54" s="80"/>
      <c r="E54" s="86" t="s">
        <v>46</v>
      </c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148"/>
      <c r="S54" s="88"/>
      <c r="T54" s="88"/>
      <c r="U54" s="88"/>
      <c r="V54" s="88"/>
      <c r="W54" s="88"/>
      <c r="X54" s="88"/>
      <c r="Y54" s="88"/>
      <c r="Z54" s="88"/>
      <c r="AA54" s="88"/>
      <c r="AB54" s="148"/>
      <c r="AC54" s="88"/>
      <c r="AD54" s="14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14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14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14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</row>
    <row r="55" spans="1:101" s="3" customFormat="1" ht="10.5" x14ac:dyDescent="0.25">
      <c r="A55" s="145" t="str">
        <f t="shared" si="17"/>
        <v/>
      </c>
      <c r="B55" s="79" t="s">
        <v>74</v>
      </c>
      <c r="C55" s="79" t="s">
        <v>72</v>
      </c>
      <c r="D55" s="80"/>
      <c r="E55" s="86" t="s">
        <v>46</v>
      </c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148"/>
      <c r="S55" s="88"/>
      <c r="T55" s="88"/>
      <c r="U55" s="88"/>
      <c r="V55" s="88"/>
      <c r="W55" s="88"/>
      <c r="X55" s="88"/>
      <c r="Y55" s="88"/>
      <c r="Z55" s="88"/>
      <c r="AA55" s="88"/>
      <c r="AB55" s="148"/>
      <c r="AC55" s="88"/>
      <c r="AD55" s="14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14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14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14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</row>
    <row r="56" spans="1:101" s="3" customFormat="1" ht="10.5" x14ac:dyDescent="0.25">
      <c r="A56" s="145" t="str">
        <f t="shared" si="17"/>
        <v/>
      </c>
      <c r="B56" s="79"/>
      <c r="C56" s="79"/>
      <c r="D56" s="80"/>
      <c r="E56" s="86"/>
      <c r="F56" s="88"/>
      <c r="G56" s="88"/>
      <c r="H56" s="89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9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9"/>
      <c r="BI56" s="88"/>
      <c r="BJ56" s="88"/>
      <c r="BK56" s="88"/>
      <c r="BL56" s="88"/>
      <c r="BM56" s="88"/>
      <c r="BN56" s="89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</row>
    <row r="57" spans="1:101" s="3" customFormat="1" ht="10.5" x14ac:dyDescent="0.25">
      <c r="A57" s="145" t="str">
        <f t="shared" si="17"/>
        <v/>
      </c>
      <c r="B57" s="79"/>
      <c r="C57" s="79"/>
      <c r="D57" s="80"/>
      <c r="E57" s="86"/>
      <c r="F57" s="88"/>
      <c r="G57" s="88"/>
      <c r="H57" s="89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9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9"/>
      <c r="BI57" s="88"/>
      <c r="BJ57" s="88"/>
      <c r="BK57" s="88"/>
      <c r="BL57" s="88"/>
      <c r="BM57" s="88"/>
      <c r="BN57" s="89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</row>
    <row r="58" spans="1:101" s="3" customFormat="1" ht="10.5" x14ac:dyDescent="0.25">
      <c r="A58" s="145" t="str">
        <f t="shared" si="17"/>
        <v/>
      </c>
      <c r="B58" s="79"/>
      <c r="C58" s="79"/>
      <c r="D58" s="80"/>
      <c r="E58" s="86"/>
      <c r="F58" s="88"/>
      <c r="G58" s="88"/>
      <c r="H58" s="89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9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9"/>
      <c r="BI58" s="88"/>
      <c r="BJ58" s="88"/>
      <c r="BK58" s="88"/>
      <c r="BL58" s="88"/>
      <c r="BM58" s="88"/>
      <c r="BN58" s="89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</row>
    <row r="59" spans="1:101" s="3" customFormat="1" ht="10.5" x14ac:dyDescent="0.25">
      <c r="A59" s="145" t="str">
        <f t="shared" si="17"/>
        <v/>
      </c>
      <c r="B59" s="79"/>
      <c r="C59" s="79"/>
      <c r="D59" s="80"/>
      <c r="E59" s="86"/>
      <c r="F59" s="88"/>
      <c r="G59" s="88"/>
      <c r="H59" s="89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9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9"/>
      <c r="BI59" s="88"/>
      <c r="BJ59" s="88"/>
      <c r="BK59" s="88"/>
      <c r="BL59" s="88"/>
      <c r="BM59" s="88"/>
      <c r="BN59" s="89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</row>
    <row r="60" spans="1:101" s="3" customFormat="1" ht="10.5" x14ac:dyDescent="0.25">
      <c r="A60" s="145" t="str">
        <f t="shared" si="17"/>
        <v/>
      </c>
      <c r="B60" s="79"/>
      <c r="C60" s="79"/>
      <c r="D60" s="80"/>
      <c r="E60" s="86"/>
      <c r="F60" s="88"/>
      <c r="G60" s="88"/>
      <c r="H60" s="89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9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9"/>
      <c r="BI60" s="88"/>
      <c r="BJ60" s="88"/>
      <c r="BK60" s="88"/>
      <c r="BL60" s="88"/>
      <c r="BM60" s="88"/>
      <c r="BN60" s="89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</row>
    <row r="61" spans="1:101" s="3" customFormat="1" ht="10.5" x14ac:dyDescent="0.25">
      <c r="A61" s="145" t="str">
        <f t="shared" si="17"/>
        <v/>
      </c>
      <c r="B61" s="79"/>
      <c r="C61" s="79"/>
      <c r="D61" s="80"/>
      <c r="E61" s="86"/>
      <c r="F61" s="88"/>
      <c r="G61" s="88"/>
      <c r="H61" s="89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9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9"/>
      <c r="BI61" s="88"/>
      <c r="BJ61" s="88"/>
      <c r="BK61" s="88"/>
      <c r="BL61" s="88"/>
      <c r="BM61" s="88"/>
      <c r="BN61" s="89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</row>
    <row r="62" spans="1:101" s="3" customFormat="1" ht="10.5" x14ac:dyDescent="0.25">
      <c r="A62" s="145" t="str">
        <f t="shared" si="17"/>
        <v/>
      </c>
      <c r="B62" s="79"/>
      <c r="C62" s="79"/>
      <c r="D62" s="80"/>
      <c r="E62" s="86"/>
      <c r="F62" s="88"/>
      <c r="G62" s="88"/>
      <c r="H62" s="89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9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9"/>
      <c r="BI62" s="88"/>
      <c r="BJ62" s="88"/>
      <c r="BK62" s="88"/>
      <c r="BL62" s="88"/>
      <c r="BM62" s="88"/>
      <c r="BN62" s="89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</row>
    <row r="63" spans="1:101" s="3" customFormat="1" ht="10.5" x14ac:dyDescent="0.25">
      <c r="A63" s="145" t="str">
        <f t="shared" si="17"/>
        <v/>
      </c>
      <c r="B63" s="79"/>
      <c r="C63" s="79"/>
      <c r="D63" s="80"/>
      <c r="E63" s="86"/>
      <c r="F63" s="88"/>
      <c r="G63" s="88"/>
      <c r="H63" s="89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9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9"/>
      <c r="BI63" s="88"/>
      <c r="BJ63" s="88"/>
      <c r="BK63" s="88"/>
      <c r="BL63" s="88"/>
      <c r="BM63" s="88"/>
      <c r="BN63" s="89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</row>
    <row r="64" spans="1:101" s="3" customFormat="1" ht="10.5" x14ac:dyDescent="0.25">
      <c r="A64" s="145" t="str">
        <f t="shared" si="17"/>
        <v/>
      </c>
      <c r="B64" s="79"/>
      <c r="C64" s="79"/>
      <c r="D64" s="80"/>
      <c r="E64" s="86"/>
      <c r="F64" s="88"/>
      <c r="G64" s="88"/>
      <c r="H64" s="89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9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9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9"/>
      <c r="BI64" s="88"/>
      <c r="BJ64" s="88"/>
      <c r="BK64" s="88"/>
      <c r="BL64" s="88"/>
      <c r="BM64" s="88"/>
      <c r="BN64" s="89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</row>
    <row r="65" spans="1:101" s="3" customFormat="1" ht="10.5" x14ac:dyDescent="0.25">
      <c r="A65" s="145" t="str">
        <f t="shared" si="17"/>
        <v/>
      </c>
      <c r="B65" s="79"/>
      <c r="C65" s="79"/>
      <c r="D65" s="80"/>
      <c r="E65" s="86"/>
      <c r="F65" s="88"/>
      <c r="G65" s="88"/>
      <c r="H65" s="89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9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9"/>
      <c r="BI65" s="88"/>
      <c r="BJ65" s="88"/>
      <c r="BK65" s="88"/>
      <c r="BL65" s="88"/>
      <c r="BM65" s="88"/>
      <c r="BN65" s="89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</row>
    <row r="66" spans="1:101" s="3" customFormat="1" ht="10.5" x14ac:dyDescent="0.25">
      <c r="A66" s="145" t="str">
        <f t="shared" si="17"/>
        <v/>
      </c>
      <c r="B66" s="79"/>
      <c r="C66" s="79"/>
      <c r="D66" s="80"/>
      <c r="E66" s="86"/>
      <c r="F66" s="88"/>
      <c r="G66" s="88"/>
      <c r="H66" s="89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9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9"/>
      <c r="BI66" s="88"/>
      <c r="BJ66" s="88"/>
      <c r="BK66" s="88"/>
      <c r="BL66" s="88"/>
      <c r="BM66" s="88"/>
      <c r="BN66" s="89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</row>
    <row r="67" spans="1:101" s="3" customFormat="1" ht="10.5" x14ac:dyDescent="0.25">
      <c r="A67" s="145" t="str">
        <f t="shared" si="17"/>
        <v/>
      </c>
      <c r="B67" s="79"/>
      <c r="C67" s="79"/>
      <c r="D67" s="80"/>
      <c r="E67" s="86"/>
      <c r="F67" s="88"/>
      <c r="G67" s="88"/>
      <c r="H67" s="89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9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9"/>
      <c r="BI67" s="88"/>
      <c r="BJ67" s="88"/>
      <c r="BK67" s="88"/>
      <c r="BL67" s="88"/>
      <c r="BM67" s="88"/>
      <c r="BN67" s="89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</row>
    <row r="68" spans="1:101" s="3" customFormat="1" ht="10.5" x14ac:dyDescent="0.25">
      <c r="A68" s="145" t="str">
        <f t="shared" si="17"/>
        <v/>
      </c>
      <c r="B68" s="79"/>
      <c r="C68" s="79"/>
      <c r="D68" s="80"/>
      <c r="E68" s="86"/>
      <c r="F68" s="88"/>
      <c r="G68" s="88"/>
      <c r="H68" s="89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9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9"/>
      <c r="BI68" s="88"/>
      <c r="BJ68" s="88"/>
      <c r="BK68" s="88"/>
      <c r="BL68" s="88"/>
      <c r="BM68" s="88"/>
      <c r="BN68" s="89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</row>
    <row r="69" spans="1:101" s="3" customFormat="1" ht="10.5" x14ac:dyDescent="0.25">
      <c r="A69" s="145" t="str">
        <f t="shared" si="17"/>
        <v/>
      </c>
      <c r="B69" s="79"/>
      <c r="C69" s="79"/>
      <c r="D69" s="80"/>
      <c r="E69" s="86"/>
      <c r="F69" s="88"/>
      <c r="G69" s="88"/>
      <c r="H69" s="89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9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9"/>
      <c r="BI69" s="88"/>
      <c r="BJ69" s="88"/>
      <c r="BK69" s="88"/>
      <c r="BL69" s="88"/>
      <c r="BM69" s="88"/>
      <c r="BN69" s="89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</row>
    <row r="70" spans="1:101" s="3" customFormat="1" ht="10.5" x14ac:dyDescent="0.25">
      <c r="A70" s="145" t="str">
        <f t="shared" si="17"/>
        <v/>
      </c>
      <c r="B70" s="79"/>
      <c r="C70" s="79"/>
      <c r="D70" s="80"/>
      <c r="E70" s="86"/>
      <c r="F70" s="88"/>
      <c r="G70" s="88"/>
      <c r="H70" s="89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9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9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9"/>
      <c r="BI70" s="88"/>
      <c r="BJ70" s="88"/>
      <c r="BK70" s="88"/>
      <c r="BL70" s="88"/>
      <c r="BM70" s="88"/>
      <c r="BN70" s="89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</row>
    <row r="71" spans="1:101" x14ac:dyDescent="0.25">
      <c r="A71" s="145" t="str">
        <f t="shared" si="17"/>
        <v/>
      </c>
      <c r="B71" s="79"/>
      <c r="C71" s="79"/>
      <c r="D71" s="80"/>
      <c r="E71" s="86"/>
      <c r="F71" s="88"/>
      <c r="G71" s="88"/>
      <c r="H71" s="89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9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9"/>
      <c r="BI71" s="88"/>
      <c r="BJ71" s="88"/>
      <c r="BK71" s="88"/>
      <c r="BL71" s="88"/>
      <c r="BM71" s="88"/>
      <c r="BN71" s="89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</row>
    <row r="72" spans="1:101" x14ac:dyDescent="0.25">
      <c r="A72" s="145" t="str">
        <f t="shared" si="17"/>
        <v/>
      </c>
      <c r="B72" s="79"/>
      <c r="C72" s="79"/>
      <c r="D72" s="80"/>
      <c r="E72" s="86"/>
      <c r="F72" s="88"/>
      <c r="G72" s="88"/>
      <c r="H72" s="89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9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9"/>
      <c r="BI72" s="88"/>
      <c r="BJ72" s="88"/>
      <c r="BK72" s="88"/>
      <c r="BL72" s="88"/>
      <c r="BM72" s="88"/>
      <c r="BN72" s="89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</row>
    <row r="73" spans="1:101" x14ac:dyDescent="0.25">
      <c r="A73" s="145" t="str">
        <f t="shared" si="17"/>
        <v/>
      </c>
      <c r="B73" s="79"/>
      <c r="C73" s="79"/>
      <c r="D73" s="80"/>
      <c r="E73" s="86"/>
      <c r="F73" s="88"/>
      <c r="G73" s="88"/>
      <c r="H73" s="89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9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9"/>
      <c r="BI73" s="88"/>
      <c r="BJ73" s="88"/>
      <c r="BK73" s="88"/>
      <c r="BL73" s="88"/>
      <c r="BM73" s="88"/>
      <c r="BN73" s="89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</row>
    <row r="74" spans="1:101" x14ac:dyDescent="0.25">
      <c r="A74" s="145" t="str">
        <f t="shared" ref="A74:A108" si="18">IF(D74="","",D74)</f>
        <v/>
      </c>
      <c r="B74" s="79"/>
      <c r="C74" s="79"/>
      <c r="D74" s="80"/>
      <c r="E74" s="86"/>
      <c r="F74" s="88"/>
      <c r="G74" s="88"/>
      <c r="H74" s="89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9"/>
      <c r="BI74" s="88"/>
      <c r="BJ74" s="88"/>
      <c r="BK74" s="88"/>
      <c r="BL74" s="88"/>
      <c r="BM74" s="88"/>
      <c r="BN74" s="89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</row>
    <row r="75" spans="1:101" x14ac:dyDescent="0.25">
      <c r="A75" s="145" t="str">
        <f t="shared" si="18"/>
        <v/>
      </c>
      <c r="B75" s="79"/>
      <c r="C75" s="79"/>
      <c r="D75" s="80"/>
      <c r="E75" s="86"/>
      <c r="F75" s="88"/>
      <c r="G75" s="88"/>
      <c r="H75" s="89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9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9"/>
      <c r="BI75" s="88"/>
      <c r="BJ75" s="88"/>
      <c r="BK75" s="88"/>
      <c r="BL75" s="88"/>
      <c r="BM75" s="88"/>
      <c r="BN75" s="89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</row>
    <row r="76" spans="1:101" x14ac:dyDescent="0.25">
      <c r="A76" s="145" t="str">
        <f t="shared" si="18"/>
        <v/>
      </c>
      <c r="B76" s="79"/>
      <c r="C76" s="79"/>
      <c r="D76" s="80"/>
      <c r="E76" s="86"/>
      <c r="F76" s="88"/>
      <c r="G76" s="88"/>
      <c r="H76" s="89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9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9"/>
      <c r="BI76" s="88"/>
      <c r="BJ76" s="88"/>
      <c r="BK76" s="88"/>
      <c r="BL76" s="88"/>
      <c r="BM76" s="88"/>
      <c r="BN76" s="89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</row>
    <row r="77" spans="1:101" x14ac:dyDescent="0.25">
      <c r="A77" s="145" t="str">
        <f t="shared" si="18"/>
        <v/>
      </c>
      <c r="B77" s="79"/>
      <c r="C77" s="79"/>
      <c r="D77" s="80"/>
      <c r="E77" s="86"/>
      <c r="F77" s="88"/>
      <c r="G77" s="88"/>
      <c r="H77" s="89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9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9"/>
      <c r="BI77" s="88"/>
      <c r="BJ77" s="88"/>
      <c r="BK77" s="88"/>
      <c r="BL77" s="88"/>
      <c r="BM77" s="88"/>
      <c r="BN77" s="89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</row>
    <row r="78" spans="1:101" x14ac:dyDescent="0.25">
      <c r="A78" s="145" t="str">
        <f t="shared" si="18"/>
        <v/>
      </c>
      <c r="B78" s="79"/>
      <c r="C78" s="79"/>
      <c r="D78" s="80"/>
      <c r="E78" s="86"/>
      <c r="F78" s="88"/>
      <c r="G78" s="88"/>
      <c r="H78" s="89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9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9"/>
      <c r="BI78" s="88"/>
      <c r="BJ78" s="88"/>
      <c r="BK78" s="88"/>
      <c r="BL78" s="88"/>
      <c r="BM78" s="88"/>
      <c r="BN78" s="89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</row>
    <row r="79" spans="1:101" x14ac:dyDescent="0.25">
      <c r="A79" s="145" t="str">
        <f t="shared" si="18"/>
        <v/>
      </c>
      <c r="B79" s="79"/>
      <c r="C79" s="79"/>
      <c r="D79" s="80"/>
      <c r="E79" s="86"/>
      <c r="F79" s="88"/>
      <c r="G79" s="88"/>
      <c r="H79" s="89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9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9"/>
      <c r="BI79" s="88"/>
      <c r="BJ79" s="88"/>
      <c r="BK79" s="88"/>
      <c r="BL79" s="88"/>
      <c r="BM79" s="88"/>
      <c r="BN79" s="89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</row>
    <row r="80" spans="1:101" x14ac:dyDescent="0.25">
      <c r="A80" s="145" t="str">
        <f t="shared" si="18"/>
        <v/>
      </c>
      <c r="B80" s="79"/>
      <c r="C80" s="79"/>
      <c r="D80" s="80"/>
      <c r="E80" s="86"/>
      <c r="F80" s="88"/>
      <c r="G80" s="88"/>
      <c r="H80" s="89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9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9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9"/>
      <c r="BI80" s="88"/>
      <c r="BJ80" s="88"/>
      <c r="BK80" s="88"/>
      <c r="BL80" s="88"/>
      <c r="BM80" s="88"/>
      <c r="BN80" s="89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</row>
    <row r="81" spans="1:101" x14ac:dyDescent="0.25">
      <c r="A81" s="145" t="str">
        <f t="shared" si="18"/>
        <v/>
      </c>
      <c r="B81" s="79"/>
      <c r="C81" s="79"/>
      <c r="D81" s="80"/>
      <c r="E81" s="86"/>
      <c r="F81" s="88"/>
      <c r="G81" s="88"/>
      <c r="H81" s="89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9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9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9"/>
      <c r="BI81" s="88"/>
      <c r="BJ81" s="88"/>
      <c r="BK81" s="88"/>
      <c r="BL81" s="88"/>
      <c r="BM81" s="88"/>
      <c r="BN81" s="89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</row>
    <row r="82" spans="1:101" x14ac:dyDescent="0.25">
      <c r="A82" s="145" t="str">
        <f t="shared" si="18"/>
        <v/>
      </c>
      <c r="B82" s="79"/>
      <c r="C82" s="79"/>
      <c r="D82" s="80"/>
      <c r="E82" s="86"/>
      <c r="F82" s="88"/>
      <c r="G82" s="88"/>
      <c r="H82" s="89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9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9"/>
      <c r="BI82" s="88"/>
      <c r="BJ82" s="88"/>
      <c r="BK82" s="88"/>
      <c r="BL82" s="88"/>
      <c r="BM82" s="88"/>
      <c r="BN82" s="89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</row>
    <row r="83" spans="1:101" x14ac:dyDescent="0.25">
      <c r="A83" s="145" t="str">
        <f t="shared" si="18"/>
        <v/>
      </c>
      <c r="B83" s="79"/>
      <c r="C83" s="79"/>
      <c r="D83" s="80"/>
      <c r="E83" s="86"/>
      <c r="F83" s="88"/>
      <c r="G83" s="88"/>
      <c r="H83" s="89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9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9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9"/>
      <c r="BI83" s="88"/>
      <c r="BJ83" s="88"/>
      <c r="BK83" s="88"/>
      <c r="BL83" s="88"/>
      <c r="BM83" s="88"/>
      <c r="BN83" s="89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</row>
    <row r="84" spans="1:101" x14ac:dyDescent="0.25">
      <c r="A84" s="145" t="str">
        <f t="shared" si="18"/>
        <v/>
      </c>
      <c r="B84" s="79"/>
      <c r="C84" s="79"/>
      <c r="D84" s="80"/>
      <c r="E84" s="86"/>
      <c r="F84" s="88"/>
      <c r="G84" s="88"/>
      <c r="H84" s="89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9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9"/>
      <c r="BI84" s="88"/>
      <c r="BJ84" s="88"/>
      <c r="BK84" s="88"/>
      <c r="BL84" s="88"/>
      <c r="BM84" s="88"/>
      <c r="BN84" s="89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</row>
    <row r="85" spans="1:101" x14ac:dyDescent="0.25">
      <c r="A85" s="145" t="str">
        <f t="shared" si="18"/>
        <v/>
      </c>
      <c r="B85" s="79"/>
      <c r="C85" s="79"/>
      <c r="D85" s="80"/>
      <c r="E85" s="86"/>
      <c r="F85" s="88"/>
      <c r="G85" s="88"/>
      <c r="H85" s="89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9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9"/>
      <c r="BI85" s="88"/>
      <c r="BJ85" s="88"/>
      <c r="BK85" s="88"/>
      <c r="BL85" s="88"/>
      <c r="BM85" s="88"/>
      <c r="BN85" s="89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</row>
    <row r="86" spans="1:101" x14ac:dyDescent="0.25">
      <c r="A86" s="145" t="str">
        <f t="shared" si="18"/>
        <v/>
      </c>
      <c r="B86" s="79"/>
      <c r="C86" s="79"/>
      <c r="D86" s="80"/>
      <c r="E86" s="86"/>
      <c r="F86" s="88"/>
      <c r="G86" s="88"/>
      <c r="H86" s="89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9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9"/>
      <c r="BI86" s="88"/>
      <c r="BJ86" s="88"/>
      <c r="BK86" s="88"/>
      <c r="BL86" s="88"/>
      <c r="BM86" s="88"/>
      <c r="BN86" s="89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</row>
    <row r="87" spans="1:101" x14ac:dyDescent="0.25">
      <c r="A87" s="145" t="str">
        <f t="shared" si="18"/>
        <v/>
      </c>
      <c r="B87" s="79"/>
      <c r="C87" s="79"/>
      <c r="D87" s="80"/>
      <c r="E87" s="86"/>
      <c r="F87" s="88"/>
      <c r="G87" s="88"/>
      <c r="H87" s="89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9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9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9"/>
      <c r="BI87" s="88"/>
      <c r="BJ87" s="88"/>
      <c r="BK87" s="88"/>
      <c r="BL87" s="88"/>
      <c r="BM87" s="88"/>
      <c r="BN87" s="89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</row>
    <row r="88" spans="1:101" x14ac:dyDescent="0.25">
      <c r="A88" s="145" t="str">
        <f t="shared" si="18"/>
        <v/>
      </c>
      <c r="B88" s="79"/>
      <c r="C88" s="79"/>
      <c r="D88" s="80"/>
      <c r="E88" s="86"/>
      <c r="F88" s="88"/>
      <c r="G88" s="88"/>
      <c r="H88" s="89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9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9"/>
      <c r="BI88" s="88"/>
      <c r="BJ88" s="88"/>
      <c r="BK88" s="88"/>
      <c r="BL88" s="88"/>
      <c r="BM88" s="88"/>
      <c r="BN88" s="89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</row>
    <row r="89" spans="1:101" x14ac:dyDescent="0.25">
      <c r="A89" s="145" t="str">
        <f t="shared" si="18"/>
        <v/>
      </c>
      <c r="B89" s="79"/>
      <c r="C89" s="79"/>
      <c r="D89" s="80"/>
      <c r="E89" s="86"/>
      <c r="F89" s="88"/>
      <c r="G89" s="88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9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9"/>
      <c r="BI89" s="88"/>
      <c r="BJ89" s="88"/>
      <c r="BK89" s="88"/>
      <c r="BL89" s="88"/>
      <c r="BM89" s="88"/>
      <c r="BN89" s="89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</row>
    <row r="90" spans="1:101" x14ac:dyDescent="0.25">
      <c r="A90" s="145" t="str">
        <f t="shared" si="18"/>
        <v/>
      </c>
      <c r="B90" s="79"/>
      <c r="C90" s="79"/>
      <c r="D90" s="80"/>
      <c r="E90" s="86"/>
      <c r="F90" s="88"/>
      <c r="G90" s="88"/>
      <c r="H90" s="89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9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9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9"/>
      <c r="BI90" s="88"/>
      <c r="BJ90" s="88"/>
      <c r="BK90" s="88"/>
      <c r="BL90" s="88"/>
      <c r="BM90" s="88"/>
      <c r="BN90" s="89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</row>
    <row r="91" spans="1:101" x14ac:dyDescent="0.25">
      <c r="A91" s="145" t="str">
        <f t="shared" si="18"/>
        <v/>
      </c>
      <c r="B91" s="79"/>
      <c r="C91" s="79"/>
      <c r="D91" s="80"/>
      <c r="E91" s="86"/>
      <c r="F91" s="88"/>
      <c r="G91" s="88"/>
      <c r="H91" s="89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9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9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9"/>
      <c r="BI91" s="88"/>
      <c r="BJ91" s="88"/>
      <c r="BK91" s="88"/>
      <c r="BL91" s="88"/>
      <c r="BM91" s="88"/>
      <c r="BN91" s="89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</row>
    <row r="92" spans="1:101" x14ac:dyDescent="0.25">
      <c r="A92" s="145" t="str">
        <f t="shared" si="18"/>
        <v/>
      </c>
      <c r="B92" s="79"/>
      <c r="C92" s="79"/>
      <c r="D92" s="80"/>
      <c r="E92" s="86"/>
      <c r="F92" s="88"/>
      <c r="G92" s="88"/>
      <c r="H92" s="89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9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9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9"/>
      <c r="BI92" s="88"/>
      <c r="BJ92" s="88"/>
      <c r="BK92" s="88"/>
      <c r="BL92" s="88"/>
      <c r="BM92" s="88"/>
      <c r="BN92" s="89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</row>
    <row r="93" spans="1:101" x14ac:dyDescent="0.25">
      <c r="A93" s="145" t="str">
        <f t="shared" si="18"/>
        <v/>
      </c>
      <c r="B93" s="79"/>
      <c r="C93" s="79"/>
      <c r="D93" s="80"/>
      <c r="E93" s="86"/>
      <c r="F93" s="88"/>
      <c r="G93" s="88"/>
      <c r="H93" s="89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9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9"/>
      <c r="BI93" s="88"/>
      <c r="BJ93" s="88"/>
      <c r="BK93" s="88"/>
      <c r="BL93" s="88"/>
      <c r="BM93" s="88"/>
      <c r="BN93" s="89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</row>
    <row r="94" spans="1:101" x14ac:dyDescent="0.25">
      <c r="A94" s="145" t="str">
        <f t="shared" si="18"/>
        <v/>
      </c>
      <c r="B94" s="79"/>
      <c r="C94" s="79"/>
      <c r="D94" s="80"/>
      <c r="E94" s="86"/>
      <c r="F94" s="88"/>
      <c r="G94" s="88"/>
      <c r="H94" s="89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9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9"/>
      <c r="BI94" s="88"/>
      <c r="BJ94" s="88"/>
      <c r="BK94" s="88"/>
      <c r="BL94" s="88"/>
      <c r="BM94" s="88"/>
      <c r="BN94" s="89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</row>
    <row r="95" spans="1:101" x14ac:dyDescent="0.25">
      <c r="A95" s="145" t="str">
        <f t="shared" si="18"/>
        <v/>
      </c>
      <c r="B95" s="79"/>
      <c r="C95" s="79"/>
      <c r="D95" s="80"/>
      <c r="E95" s="86"/>
      <c r="F95" s="88"/>
      <c r="G95" s="88"/>
      <c r="H95" s="89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9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9"/>
      <c r="BI95" s="88"/>
      <c r="BJ95" s="88"/>
      <c r="BK95" s="88"/>
      <c r="BL95" s="88"/>
      <c r="BM95" s="88"/>
      <c r="BN95" s="89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</row>
    <row r="96" spans="1:101" x14ac:dyDescent="0.25">
      <c r="A96" s="145" t="str">
        <f t="shared" si="18"/>
        <v/>
      </c>
      <c r="B96" s="79"/>
      <c r="C96" s="79"/>
      <c r="D96" s="80"/>
      <c r="E96" s="86"/>
      <c r="F96" s="88"/>
      <c r="G96" s="88"/>
      <c r="H96" s="89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9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9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9"/>
      <c r="BI96" s="88"/>
      <c r="BJ96" s="88"/>
      <c r="BK96" s="88"/>
      <c r="BL96" s="88"/>
      <c r="BM96" s="88"/>
      <c r="BN96" s="89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</row>
    <row r="97" spans="1:101" x14ac:dyDescent="0.25">
      <c r="A97" s="145" t="str">
        <f t="shared" si="18"/>
        <v/>
      </c>
      <c r="B97" s="79"/>
      <c r="C97" s="79"/>
      <c r="D97" s="80"/>
      <c r="E97" s="86"/>
      <c r="F97" s="88"/>
      <c r="G97" s="88"/>
      <c r="H97" s="89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9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9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9"/>
      <c r="BI97" s="88"/>
      <c r="BJ97" s="88"/>
      <c r="BK97" s="88"/>
      <c r="BL97" s="88"/>
      <c r="BM97" s="88"/>
      <c r="BN97" s="89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</row>
    <row r="98" spans="1:101" x14ac:dyDescent="0.25">
      <c r="A98" s="145" t="str">
        <f t="shared" si="18"/>
        <v/>
      </c>
      <c r="B98" s="79"/>
      <c r="C98" s="79"/>
      <c r="D98" s="80"/>
      <c r="E98" s="86"/>
      <c r="F98" s="88"/>
      <c r="G98" s="88"/>
      <c r="H98" s="89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9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9"/>
      <c r="BI98" s="88"/>
      <c r="BJ98" s="88"/>
      <c r="BK98" s="88"/>
      <c r="BL98" s="88"/>
      <c r="BM98" s="88"/>
      <c r="BN98" s="89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</row>
    <row r="99" spans="1:101" x14ac:dyDescent="0.25">
      <c r="A99" s="145" t="str">
        <f t="shared" si="18"/>
        <v/>
      </c>
      <c r="B99" s="79"/>
      <c r="C99" s="79"/>
      <c r="D99" s="80"/>
      <c r="E99" s="86"/>
      <c r="F99" s="88"/>
      <c r="G99" s="88"/>
      <c r="H99" s="89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9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9"/>
      <c r="BI99" s="88"/>
      <c r="BJ99" s="88"/>
      <c r="BK99" s="88"/>
      <c r="BL99" s="88"/>
      <c r="BM99" s="88"/>
      <c r="BN99" s="89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</row>
    <row r="100" spans="1:101" x14ac:dyDescent="0.25">
      <c r="A100" s="145" t="str">
        <f t="shared" si="18"/>
        <v/>
      </c>
      <c r="B100" s="79"/>
      <c r="C100" s="79"/>
      <c r="D100" s="80"/>
      <c r="E100" s="86"/>
      <c r="F100" s="88"/>
      <c r="G100" s="88"/>
      <c r="H100" s="89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9"/>
      <c r="BI100" s="88"/>
      <c r="BJ100" s="88"/>
      <c r="BK100" s="88"/>
      <c r="BL100" s="88"/>
      <c r="BM100" s="88"/>
      <c r="BN100" s="89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</row>
    <row r="101" spans="1:101" x14ac:dyDescent="0.25">
      <c r="A101" s="145" t="str">
        <f t="shared" si="18"/>
        <v/>
      </c>
      <c r="B101" s="79"/>
      <c r="C101" s="79"/>
      <c r="D101" s="80"/>
      <c r="E101" s="86"/>
      <c r="F101" s="88"/>
      <c r="G101" s="88"/>
      <c r="H101" s="89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9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9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9"/>
      <c r="BI101" s="88"/>
      <c r="BJ101" s="88"/>
      <c r="BK101" s="88"/>
      <c r="BL101" s="88"/>
      <c r="BM101" s="88"/>
      <c r="BN101" s="89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</row>
    <row r="102" spans="1:101" x14ac:dyDescent="0.25">
      <c r="A102" s="145" t="str">
        <f t="shared" si="18"/>
        <v/>
      </c>
      <c r="B102" s="79"/>
      <c r="C102" s="79"/>
      <c r="D102" s="80"/>
      <c r="E102" s="86"/>
      <c r="F102" s="88"/>
      <c r="G102" s="88"/>
      <c r="H102" s="89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9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9"/>
      <c r="BI102" s="88"/>
      <c r="BJ102" s="88"/>
      <c r="BK102" s="88"/>
      <c r="BL102" s="88"/>
      <c r="BM102" s="88"/>
      <c r="BN102" s="89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</row>
    <row r="103" spans="1:101" x14ac:dyDescent="0.25">
      <c r="A103" s="145" t="str">
        <f t="shared" si="18"/>
        <v/>
      </c>
      <c r="B103" s="79"/>
      <c r="C103" s="79"/>
      <c r="D103" s="80"/>
      <c r="E103" s="86"/>
      <c r="F103" s="88"/>
      <c r="G103" s="88"/>
      <c r="H103" s="89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9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9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9"/>
      <c r="BI103" s="88"/>
      <c r="BJ103" s="88"/>
      <c r="BK103" s="88"/>
      <c r="BL103" s="88"/>
      <c r="BM103" s="88"/>
      <c r="BN103" s="89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</row>
    <row r="104" spans="1:101" x14ac:dyDescent="0.25">
      <c r="A104" s="145" t="str">
        <f t="shared" si="18"/>
        <v/>
      </c>
      <c r="B104" s="79"/>
      <c r="C104" s="79"/>
      <c r="D104" s="80"/>
      <c r="E104" s="86"/>
      <c r="F104" s="88"/>
      <c r="G104" s="88"/>
      <c r="H104" s="89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9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9"/>
      <c r="BI104" s="88"/>
      <c r="BJ104" s="88"/>
      <c r="BK104" s="88"/>
      <c r="BL104" s="88"/>
      <c r="BM104" s="88"/>
      <c r="BN104" s="89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</row>
    <row r="105" spans="1:101" x14ac:dyDescent="0.25">
      <c r="A105" s="145" t="str">
        <f t="shared" si="18"/>
        <v/>
      </c>
      <c r="B105" s="79"/>
      <c r="C105" s="79"/>
      <c r="D105" s="80"/>
      <c r="E105" s="86"/>
      <c r="F105" s="88"/>
      <c r="G105" s="88"/>
      <c r="H105" s="89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9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9"/>
      <c r="BI105" s="88"/>
      <c r="BJ105" s="88"/>
      <c r="BK105" s="88"/>
      <c r="BL105" s="88"/>
      <c r="BM105" s="88"/>
      <c r="BN105" s="89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</row>
    <row r="106" spans="1:101" x14ac:dyDescent="0.25">
      <c r="A106" s="145" t="str">
        <f t="shared" si="18"/>
        <v/>
      </c>
      <c r="B106" s="79"/>
      <c r="C106" s="79"/>
      <c r="D106" s="80"/>
      <c r="E106" s="86"/>
      <c r="F106" s="88"/>
      <c r="G106" s="88"/>
      <c r="H106" s="89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9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9"/>
      <c r="BI106" s="88"/>
      <c r="BJ106" s="88"/>
      <c r="BK106" s="88"/>
      <c r="BL106" s="88"/>
      <c r="BM106" s="88"/>
      <c r="BN106" s="89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</row>
    <row r="107" spans="1:101" x14ac:dyDescent="0.25">
      <c r="A107" s="145" t="str">
        <f t="shared" si="18"/>
        <v/>
      </c>
      <c r="B107" s="79"/>
      <c r="C107" s="79"/>
      <c r="D107" s="80"/>
      <c r="E107" s="86"/>
      <c r="F107" s="88"/>
      <c r="G107" s="88"/>
      <c r="H107" s="89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9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9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9"/>
      <c r="BI107" s="88"/>
      <c r="BJ107" s="88"/>
      <c r="BK107" s="88"/>
      <c r="BL107" s="88"/>
      <c r="BM107" s="88"/>
      <c r="BN107" s="89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</row>
    <row r="108" spans="1:101" x14ac:dyDescent="0.25">
      <c r="A108" s="145" t="str">
        <f t="shared" si="18"/>
        <v/>
      </c>
      <c r="B108" s="79"/>
      <c r="C108" s="79"/>
      <c r="D108" s="80"/>
      <c r="E108" s="86"/>
      <c r="F108" s="88"/>
      <c r="G108" s="88"/>
      <c r="H108" s="89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9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9"/>
      <c r="BI108" s="88"/>
      <c r="BJ108" s="88"/>
      <c r="BK108" s="88"/>
      <c r="BL108" s="88"/>
      <c r="BM108" s="88"/>
      <c r="BN108" s="89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</row>
  </sheetData>
  <mergeCells count="13">
    <mergeCell ref="CL5:CW5"/>
    <mergeCell ref="R5:AC5"/>
    <mergeCell ref="AD5:AO5"/>
    <mergeCell ref="F5:Q5"/>
    <mergeCell ref="B5:B8"/>
    <mergeCell ref="C5:C8"/>
    <mergeCell ref="D5:D8"/>
    <mergeCell ref="E5:E8"/>
    <mergeCell ref="A5:A8"/>
    <mergeCell ref="AP5:BA5"/>
    <mergeCell ref="BB5:BM5"/>
    <mergeCell ref="BN5:BY5"/>
    <mergeCell ref="BZ5:CK5"/>
  </mergeCells>
  <phoneticPr fontId="21" type="noConversion"/>
  <dataValidations disablePrompts="1" count="1">
    <dataValidation type="list" allowBlank="1" showInputMessage="1" showErrorMessage="1" sqref="E9:E108" xr:uid="{4431B9A9-55C3-4B31-B831-A874A79A23F4}">
      <formula1>"Mois, Année"</formula1>
    </dataValidation>
  </dataValidations>
  <pageMargins left="0.2" right="0.17013888888888901" top="0.179861111111111" bottom="0.25972222222222202" header="0.17013888888888901" footer="0.51180555555555496"/>
  <pageSetup paperSize="9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015BC-8E01-40EB-A0D3-A71E20C663F5}">
  <sheetPr>
    <tabColor theme="1" tint="0.499984740745262"/>
  </sheetPr>
  <dimension ref="A1:CW108"/>
  <sheetViews>
    <sheetView zoomScale="70" zoomScaleNormal="70" workbookViewId="0">
      <pane xSplit="5" ySplit="8" topLeftCell="AM9" activePane="bottomRight" state="frozen"/>
      <selection activeCell="R18" sqref="R18"/>
      <selection pane="topRight" activeCell="R18" sqref="R18"/>
      <selection pane="bottomLeft" activeCell="R18" sqref="R18"/>
      <selection pane="bottomRight" activeCell="B3" sqref="B3"/>
    </sheetView>
  </sheetViews>
  <sheetFormatPr baseColWidth="10" defaultColWidth="9.1796875" defaultRowHeight="12.5" outlineLevelRow="1" outlineLevelCol="1" x14ac:dyDescent="0.25"/>
  <cols>
    <col min="1" max="1" width="0" style="4" hidden="1" customWidth="1" outlineLevel="1"/>
    <col min="2" max="2" width="20.7265625" style="78" customWidth="1" collapsed="1"/>
    <col min="3" max="3" width="9.7265625" style="78" customWidth="1"/>
    <col min="4" max="4" width="19.54296875" style="78" customWidth="1"/>
    <col min="5" max="5" width="8.54296875" style="87" customWidth="1"/>
    <col min="6" max="32" width="5.6328125" style="90" customWidth="1"/>
    <col min="33" max="40" width="5.6328125" style="91" customWidth="1"/>
    <col min="41" max="41" width="5.6328125" style="92" customWidth="1"/>
    <col min="42" max="44" width="5.6328125" style="90" customWidth="1"/>
    <col min="45" max="52" width="5.6328125" style="91" customWidth="1"/>
    <col min="53" max="53" width="5.6328125" style="92" customWidth="1"/>
    <col min="54" max="56" width="5.6328125" style="90" customWidth="1"/>
    <col min="57" max="64" width="5.6328125" style="91" customWidth="1"/>
    <col min="65" max="65" width="5.6328125" style="92" customWidth="1"/>
    <col min="66" max="68" width="5.6328125" style="90" customWidth="1"/>
    <col min="69" max="76" width="5.6328125" style="91" customWidth="1"/>
    <col min="77" max="77" width="5.6328125" style="92" customWidth="1"/>
    <col min="78" max="80" width="5.6328125" style="90" customWidth="1"/>
    <col min="81" max="88" width="5.6328125" style="91" customWidth="1"/>
    <col min="89" max="89" width="5.6328125" style="92" customWidth="1"/>
    <col min="90" max="92" width="5.6328125" style="90" customWidth="1"/>
    <col min="93" max="100" width="5.6328125" style="91" customWidth="1"/>
    <col min="101" max="101" width="5.6328125" style="92" customWidth="1"/>
    <col min="102" max="16384" width="9.1796875" style="4"/>
  </cols>
  <sheetData>
    <row r="1" spans="1:101" s="72" customFormat="1" ht="10.5" x14ac:dyDescent="0.2">
      <c r="B1" s="74" t="s">
        <v>35</v>
      </c>
      <c r="C1" s="75"/>
      <c r="D1" s="133" t="s">
        <v>254</v>
      </c>
      <c r="E1" s="8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1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1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1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1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1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1"/>
    </row>
    <row r="2" spans="1:101" s="2" customFormat="1" ht="10.5" x14ac:dyDescent="0.25">
      <c r="B2" s="76"/>
      <c r="C2" s="76"/>
      <c r="D2" s="76"/>
      <c r="E2" s="84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 ht="14.5" x14ac:dyDescent="0.35">
      <c r="B3" s="178" t="s">
        <v>112</v>
      </c>
      <c r="C3" s="76"/>
      <c r="D3" s="77"/>
      <c r="E3" s="85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9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9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9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9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9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9"/>
    </row>
    <row r="4" spans="1:101" x14ac:dyDescent="0.25">
      <c r="B4" s="76"/>
      <c r="C4" s="76"/>
      <c r="D4" s="77"/>
      <c r="E4" s="85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9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9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9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9"/>
    </row>
    <row r="5" spans="1:101" s="93" customFormat="1" ht="14.5" customHeight="1" x14ac:dyDescent="0.35">
      <c r="A5" s="176" t="str">
        <f>D5</f>
        <v>Echelon</v>
      </c>
      <c r="B5" s="176" t="s">
        <v>37</v>
      </c>
      <c r="C5" s="176" t="s">
        <v>36</v>
      </c>
      <c r="D5" s="176" t="s">
        <v>80</v>
      </c>
      <c r="E5" s="176" t="s">
        <v>45</v>
      </c>
      <c r="F5" s="177">
        <v>2018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>
        <v>2019</v>
      </c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>
        <v>2020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>
        <v>2021</v>
      </c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>
        <v>2022</v>
      </c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>
        <v>2023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>
        <v>2024</v>
      </c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>
        <v>2025</v>
      </c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</row>
    <row r="6" spans="1:101" s="2" customFormat="1" ht="20" hidden="1" customHeight="1" outlineLevel="1" x14ac:dyDescent="0.2">
      <c r="A6" s="176"/>
      <c r="B6" s="176"/>
      <c r="C6" s="176"/>
      <c r="D6" s="176"/>
      <c r="E6" s="176"/>
      <c r="F6" s="81" t="s">
        <v>38</v>
      </c>
      <c r="G6" s="81" t="s">
        <v>39</v>
      </c>
      <c r="H6" s="81" t="s">
        <v>2</v>
      </c>
      <c r="I6" s="81" t="s">
        <v>3</v>
      </c>
      <c r="J6" s="81" t="s">
        <v>4</v>
      </c>
      <c r="K6" s="81" t="s">
        <v>5</v>
      </c>
      <c r="L6" s="81" t="s">
        <v>40</v>
      </c>
      <c r="M6" s="81" t="s">
        <v>7</v>
      </c>
      <c r="N6" s="81" t="s">
        <v>41</v>
      </c>
      <c r="O6" s="81" t="s">
        <v>42</v>
      </c>
      <c r="P6" s="81" t="s">
        <v>43</v>
      </c>
      <c r="Q6" s="81" t="s">
        <v>44</v>
      </c>
      <c r="R6" s="81" t="s">
        <v>38</v>
      </c>
      <c r="S6" s="81" t="s">
        <v>39</v>
      </c>
      <c r="T6" s="81" t="s">
        <v>2</v>
      </c>
      <c r="U6" s="81" t="s">
        <v>3</v>
      </c>
      <c r="V6" s="81" t="s">
        <v>4</v>
      </c>
      <c r="W6" s="81" t="s">
        <v>5</v>
      </c>
      <c r="X6" s="81" t="s">
        <v>40</v>
      </c>
      <c r="Y6" s="81" t="s">
        <v>7</v>
      </c>
      <c r="Z6" s="81" t="s">
        <v>41</v>
      </c>
      <c r="AA6" s="81" t="s">
        <v>42</v>
      </c>
      <c r="AB6" s="81" t="s">
        <v>43</v>
      </c>
      <c r="AC6" s="81" t="s">
        <v>44</v>
      </c>
      <c r="AD6" s="81" t="str">
        <f>R6</f>
        <v>Janv.</v>
      </c>
      <c r="AE6" s="81" t="str">
        <f t="shared" ref="AE6:AO6" si="0">S6</f>
        <v>Fév.</v>
      </c>
      <c r="AF6" s="81" t="str">
        <f t="shared" si="0"/>
        <v>Mars</v>
      </c>
      <c r="AG6" s="81" t="str">
        <f t="shared" si="0"/>
        <v>Avril</v>
      </c>
      <c r="AH6" s="81" t="str">
        <f t="shared" si="0"/>
        <v>Mai</v>
      </c>
      <c r="AI6" s="81" t="str">
        <f t="shared" si="0"/>
        <v>Juin</v>
      </c>
      <c r="AJ6" s="81" t="str">
        <f t="shared" si="0"/>
        <v>Juil.</v>
      </c>
      <c r="AK6" s="81" t="str">
        <f t="shared" si="0"/>
        <v>Août</v>
      </c>
      <c r="AL6" s="81" t="str">
        <f t="shared" si="0"/>
        <v>Sept.</v>
      </c>
      <c r="AM6" s="81" t="str">
        <f t="shared" si="0"/>
        <v>Oct.</v>
      </c>
      <c r="AN6" s="81" t="str">
        <f t="shared" si="0"/>
        <v>Nov.</v>
      </c>
      <c r="AO6" s="81" t="str">
        <f t="shared" si="0"/>
        <v>Déc.</v>
      </c>
      <c r="AP6" s="81" t="str">
        <f>AD6</f>
        <v>Janv.</v>
      </c>
      <c r="AQ6" s="81" t="str">
        <f t="shared" ref="AQ6:BA6" si="1">AE6</f>
        <v>Fév.</v>
      </c>
      <c r="AR6" s="81" t="str">
        <f t="shared" si="1"/>
        <v>Mars</v>
      </c>
      <c r="AS6" s="81" t="str">
        <f t="shared" si="1"/>
        <v>Avril</v>
      </c>
      <c r="AT6" s="81" t="str">
        <f t="shared" si="1"/>
        <v>Mai</v>
      </c>
      <c r="AU6" s="81" t="str">
        <f t="shared" si="1"/>
        <v>Juin</v>
      </c>
      <c r="AV6" s="81" t="str">
        <f t="shared" si="1"/>
        <v>Juil.</v>
      </c>
      <c r="AW6" s="81" t="str">
        <f t="shared" si="1"/>
        <v>Août</v>
      </c>
      <c r="AX6" s="81" t="str">
        <f t="shared" si="1"/>
        <v>Sept.</v>
      </c>
      <c r="AY6" s="81" t="str">
        <f t="shared" si="1"/>
        <v>Oct.</v>
      </c>
      <c r="AZ6" s="81" t="str">
        <f t="shared" si="1"/>
        <v>Nov.</v>
      </c>
      <c r="BA6" s="81" t="str">
        <f t="shared" si="1"/>
        <v>Déc.</v>
      </c>
      <c r="BB6" s="81" t="str">
        <f>AP6</f>
        <v>Janv.</v>
      </c>
      <c r="BC6" s="81" t="str">
        <f t="shared" ref="BC6:BM6" si="2">AQ6</f>
        <v>Fév.</v>
      </c>
      <c r="BD6" s="81" t="str">
        <f t="shared" si="2"/>
        <v>Mars</v>
      </c>
      <c r="BE6" s="81" t="str">
        <f t="shared" si="2"/>
        <v>Avril</v>
      </c>
      <c r="BF6" s="81" t="str">
        <f t="shared" si="2"/>
        <v>Mai</v>
      </c>
      <c r="BG6" s="81" t="str">
        <f t="shared" si="2"/>
        <v>Juin</v>
      </c>
      <c r="BH6" s="81" t="str">
        <f t="shared" si="2"/>
        <v>Juil.</v>
      </c>
      <c r="BI6" s="81" t="str">
        <f t="shared" si="2"/>
        <v>Août</v>
      </c>
      <c r="BJ6" s="81" t="str">
        <f t="shared" si="2"/>
        <v>Sept.</v>
      </c>
      <c r="BK6" s="81" t="str">
        <f t="shared" si="2"/>
        <v>Oct.</v>
      </c>
      <c r="BL6" s="81" t="str">
        <f t="shared" si="2"/>
        <v>Nov.</v>
      </c>
      <c r="BM6" s="81" t="str">
        <f t="shared" si="2"/>
        <v>Déc.</v>
      </c>
      <c r="BN6" s="81" t="str">
        <f>BB6</f>
        <v>Janv.</v>
      </c>
      <c r="BO6" s="81" t="str">
        <f t="shared" ref="BO6:BY6" si="3">BC6</f>
        <v>Fév.</v>
      </c>
      <c r="BP6" s="81" t="str">
        <f t="shared" si="3"/>
        <v>Mars</v>
      </c>
      <c r="BQ6" s="81" t="str">
        <f t="shared" si="3"/>
        <v>Avril</v>
      </c>
      <c r="BR6" s="81" t="str">
        <f t="shared" si="3"/>
        <v>Mai</v>
      </c>
      <c r="BS6" s="81" t="str">
        <f t="shared" si="3"/>
        <v>Juin</v>
      </c>
      <c r="BT6" s="81" t="str">
        <f t="shared" si="3"/>
        <v>Juil.</v>
      </c>
      <c r="BU6" s="81" t="str">
        <f t="shared" si="3"/>
        <v>Août</v>
      </c>
      <c r="BV6" s="81" t="str">
        <f t="shared" si="3"/>
        <v>Sept.</v>
      </c>
      <c r="BW6" s="81" t="str">
        <f t="shared" si="3"/>
        <v>Oct.</v>
      </c>
      <c r="BX6" s="81" t="str">
        <f t="shared" si="3"/>
        <v>Nov.</v>
      </c>
      <c r="BY6" s="81" t="str">
        <f t="shared" si="3"/>
        <v>Déc.</v>
      </c>
      <c r="BZ6" s="81" t="str">
        <f>BN6</f>
        <v>Janv.</v>
      </c>
      <c r="CA6" s="81" t="str">
        <f t="shared" ref="CA6:CK6" si="4">BO6</f>
        <v>Fév.</v>
      </c>
      <c r="CB6" s="81" t="str">
        <f t="shared" si="4"/>
        <v>Mars</v>
      </c>
      <c r="CC6" s="81" t="str">
        <f t="shared" si="4"/>
        <v>Avril</v>
      </c>
      <c r="CD6" s="81" t="str">
        <f t="shared" si="4"/>
        <v>Mai</v>
      </c>
      <c r="CE6" s="81" t="str">
        <f t="shared" si="4"/>
        <v>Juin</v>
      </c>
      <c r="CF6" s="81" t="str">
        <f t="shared" si="4"/>
        <v>Juil.</v>
      </c>
      <c r="CG6" s="81" t="str">
        <f t="shared" si="4"/>
        <v>Août</v>
      </c>
      <c r="CH6" s="81" t="str">
        <f t="shared" si="4"/>
        <v>Sept.</v>
      </c>
      <c r="CI6" s="81" t="str">
        <f t="shared" si="4"/>
        <v>Oct.</v>
      </c>
      <c r="CJ6" s="81" t="str">
        <f t="shared" si="4"/>
        <v>Nov.</v>
      </c>
      <c r="CK6" s="81" t="str">
        <f t="shared" si="4"/>
        <v>Déc.</v>
      </c>
      <c r="CL6" s="81" t="str">
        <f>BZ6</f>
        <v>Janv.</v>
      </c>
      <c r="CM6" s="81" t="str">
        <f t="shared" ref="CM6:CW6" si="5">CA6</f>
        <v>Fév.</v>
      </c>
      <c r="CN6" s="81" t="str">
        <f t="shared" si="5"/>
        <v>Mars</v>
      </c>
      <c r="CO6" s="81" t="str">
        <f t="shared" si="5"/>
        <v>Avril</v>
      </c>
      <c r="CP6" s="81" t="str">
        <f t="shared" si="5"/>
        <v>Mai</v>
      </c>
      <c r="CQ6" s="81" t="str">
        <f t="shared" si="5"/>
        <v>Juin</v>
      </c>
      <c r="CR6" s="81" t="str">
        <f t="shared" si="5"/>
        <v>Juil.</v>
      </c>
      <c r="CS6" s="81" t="str">
        <f t="shared" si="5"/>
        <v>Août</v>
      </c>
      <c r="CT6" s="81" t="str">
        <f t="shared" si="5"/>
        <v>Sept.</v>
      </c>
      <c r="CU6" s="81" t="str">
        <f t="shared" si="5"/>
        <v>Oct.</v>
      </c>
      <c r="CV6" s="81" t="str">
        <f t="shared" si="5"/>
        <v>Nov.</v>
      </c>
      <c r="CW6" s="81" t="str">
        <f t="shared" si="5"/>
        <v>Déc.</v>
      </c>
    </row>
    <row r="7" spans="1:101" s="3" customFormat="1" ht="20" hidden="1" customHeight="1" outlineLevel="1" x14ac:dyDescent="0.2">
      <c r="A7" s="176"/>
      <c r="B7" s="176"/>
      <c r="C7" s="176"/>
      <c r="D7" s="176"/>
      <c r="E7" s="176"/>
      <c r="F7" s="82">
        <f>F5</f>
        <v>2018</v>
      </c>
      <c r="G7" s="82">
        <f>F7</f>
        <v>2018</v>
      </c>
      <c r="H7" s="82">
        <f t="shared" ref="H7:Q7" si="6">G7</f>
        <v>2018</v>
      </c>
      <c r="I7" s="82">
        <f t="shared" si="6"/>
        <v>2018</v>
      </c>
      <c r="J7" s="82">
        <f t="shared" si="6"/>
        <v>2018</v>
      </c>
      <c r="K7" s="82">
        <f t="shared" si="6"/>
        <v>2018</v>
      </c>
      <c r="L7" s="82">
        <f t="shared" si="6"/>
        <v>2018</v>
      </c>
      <c r="M7" s="82">
        <f t="shared" si="6"/>
        <v>2018</v>
      </c>
      <c r="N7" s="82">
        <f t="shared" si="6"/>
        <v>2018</v>
      </c>
      <c r="O7" s="82">
        <f t="shared" si="6"/>
        <v>2018</v>
      </c>
      <c r="P7" s="82">
        <f t="shared" si="6"/>
        <v>2018</v>
      </c>
      <c r="Q7" s="82">
        <f t="shared" si="6"/>
        <v>2018</v>
      </c>
      <c r="R7" s="82">
        <f>R5</f>
        <v>2019</v>
      </c>
      <c r="S7" s="82">
        <f>R7</f>
        <v>2019</v>
      </c>
      <c r="T7" s="82">
        <f t="shared" ref="T7:AC7" si="7">S7</f>
        <v>2019</v>
      </c>
      <c r="U7" s="82">
        <f t="shared" si="7"/>
        <v>2019</v>
      </c>
      <c r="V7" s="82">
        <f t="shared" si="7"/>
        <v>2019</v>
      </c>
      <c r="W7" s="82">
        <f t="shared" si="7"/>
        <v>2019</v>
      </c>
      <c r="X7" s="82">
        <f t="shared" si="7"/>
        <v>2019</v>
      </c>
      <c r="Y7" s="82">
        <f t="shared" si="7"/>
        <v>2019</v>
      </c>
      <c r="Z7" s="82">
        <f t="shared" si="7"/>
        <v>2019</v>
      </c>
      <c r="AA7" s="82">
        <f t="shared" si="7"/>
        <v>2019</v>
      </c>
      <c r="AB7" s="82">
        <f t="shared" si="7"/>
        <v>2019</v>
      </c>
      <c r="AC7" s="82">
        <f t="shared" si="7"/>
        <v>2019</v>
      </c>
      <c r="AD7" s="82">
        <f>AD5</f>
        <v>2020</v>
      </c>
      <c r="AE7" s="82">
        <f>AD7</f>
        <v>2020</v>
      </c>
      <c r="AF7" s="82">
        <f t="shared" ref="AF7:AO7" si="8">AE7</f>
        <v>2020</v>
      </c>
      <c r="AG7" s="82">
        <f t="shared" si="8"/>
        <v>2020</v>
      </c>
      <c r="AH7" s="82">
        <f t="shared" si="8"/>
        <v>2020</v>
      </c>
      <c r="AI7" s="82">
        <f t="shared" si="8"/>
        <v>2020</v>
      </c>
      <c r="AJ7" s="82">
        <f t="shared" si="8"/>
        <v>2020</v>
      </c>
      <c r="AK7" s="82">
        <f t="shared" si="8"/>
        <v>2020</v>
      </c>
      <c r="AL7" s="82">
        <f t="shared" si="8"/>
        <v>2020</v>
      </c>
      <c r="AM7" s="82">
        <f t="shared" si="8"/>
        <v>2020</v>
      </c>
      <c r="AN7" s="82">
        <f t="shared" si="8"/>
        <v>2020</v>
      </c>
      <c r="AO7" s="82">
        <f t="shared" si="8"/>
        <v>2020</v>
      </c>
      <c r="AP7" s="82">
        <f>AP5</f>
        <v>2021</v>
      </c>
      <c r="AQ7" s="82">
        <f>AP7</f>
        <v>2021</v>
      </c>
      <c r="AR7" s="82">
        <f t="shared" ref="AR7:BA7" si="9">AQ7</f>
        <v>2021</v>
      </c>
      <c r="AS7" s="82">
        <f t="shared" si="9"/>
        <v>2021</v>
      </c>
      <c r="AT7" s="82">
        <f t="shared" si="9"/>
        <v>2021</v>
      </c>
      <c r="AU7" s="82">
        <f t="shared" si="9"/>
        <v>2021</v>
      </c>
      <c r="AV7" s="82">
        <f t="shared" si="9"/>
        <v>2021</v>
      </c>
      <c r="AW7" s="82">
        <f t="shared" si="9"/>
        <v>2021</v>
      </c>
      <c r="AX7" s="82">
        <f t="shared" si="9"/>
        <v>2021</v>
      </c>
      <c r="AY7" s="82">
        <f t="shared" si="9"/>
        <v>2021</v>
      </c>
      <c r="AZ7" s="82">
        <f t="shared" si="9"/>
        <v>2021</v>
      </c>
      <c r="BA7" s="82">
        <f t="shared" si="9"/>
        <v>2021</v>
      </c>
      <c r="BB7" s="82">
        <f>BB5</f>
        <v>2022</v>
      </c>
      <c r="BC7" s="82">
        <f>BB7</f>
        <v>2022</v>
      </c>
      <c r="BD7" s="82">
        <f t="shared" ref="BD7:BM7" si="10">BC7</f>
        <v>2022</v>
      </c>
      <c r="BE7" s="82">
        <f t="shared" si="10"/>
        <v>2022</v>
      </c>
      <c r="BF7" s="82">
        <f t="shared" si="10"/>
        <v>2022</v>
      </c>
      <c r="BG7" s="82">
        <f t="shared" si="10"/>
        <v>2022</v>
      </c>
      <c r="BH7" s="82">
        <f t="shared" si="10"/>
        <v>2022</v>
      </c>
      <c r="BI7" s="82">
        <f t="shared" si="10"/>
        <v>2022</v>
      </c>
      <c r="BJ7" s="82">
        <f t="shared" si="10"/>
        <v>2022</v>
      </c>
      <c r="BK7" s="82">
        <f t="shared" si="10"/>
        <v>2022</v>
      </c>
      <c r="BL7" s="82">
        <f t="shared" si="10"/>
        <v>2022</v>
      </c>
      <c r="BM7" s="82">
        <f t="shared" si="10"/>
        <v>2022</v>
      </c>
      <c r="BN7" s="82">
        <f>BN5</f>
        <v>2023</v>
      </c>
      <c r="BO7" s="82">
        <f>BN7</f>
        <v>2023</v>
      </c>
      <c r="BP7" s="82">
        <f t="shared" ref="BP7:BY7" si="11">BO7</f>
        <v>2023</v>
      </c>
      <c r="BQ7" s="82">
        <f t="shared" si="11"/>
        <v>2023</v>
      </c>
      <c r="BR7" s="82">
        <f t="shared" si="11"/>
        <v>2023</v>
      </c>
      <c r="BS7" s="82">
        <f t="shared" si="11"/>
        <v>2023</v>
      </c>
      <c r="BT7" s="82">
        <f t="shared" si="11"/>
        <v>2023</v>
      </c>
      <c r="BU7" s="82">
        <f t="shared" si="11"/>
        <v>2023</v>
      </c>
      <c r="BV7" s="82">
        <f t="shared" si="11"/>
        <v>2023</v>
      </c>
      <c r="BW7" s="82">
        <f t="shared" si="11"/>
        <v>2023</v>
      </c>
      <c r="BX7" s="82">
        <f t="shared" si="11"/>
        <v>2023</v>
      </c>
      <c r="BY7" s="82">
        <f t="shared" si="11"/>
        <v>2023</v>
      </c>
      <c r="BZ7" s="82">
        <f>BZ5</f>
        <v>2024</v>
      </c>
      <c r="CA7" s="82">
        <f>BZ7</f>
        <v>2024</v>
      </c>
      <c r="CB7" s="82">
        <f t="shared" ref="CB7:CK7" si="12">CA7</f>
        <v>2024</v>
      </c>
      <c r="CC7" s="82">
        <f t="shared" si="12"/>
        <v>2024</v>
      </c>
      <c r="CD7" s="82">
        <f t="shared" si="12"/>
        <v>2024</v>
      </c>
      <c r="CE7" s="82">
        <f t="shared" si="12"/>
        <v>2024</v>
      </c>
      <c r="CF7" s="82">
        <f t="shared" si="12"/>
        <v>2024</v>
      </c>
      <c r="CG7" s="82">
        <f t="shared" si="12"/>
        <v>2024</v>
      </c>
      <c r="CH7" s="82">
        <f t="shared" si="12"/>
        <v>2024</v>
      </c>
      <c r="CI7" s="82">
        <f t="shared" si="12"/>
        <v>2024</v>
      </c>
      <c r="CJ7" s="82">
        <f t="shared" si="12"/>
        <v>2024</v>
      </c>
      <c r="CK7" s="82">
        <f t="shared" si="12"/>
        <v>2024</v>
      </c>
      <c r="CL7" s="82">
        <f>CL5</f>
        <v>2025</v>
      </c>
      <c r="CM7" s="82">
        <f>CL7</f>
        <v>2025</v>
      </c>
      <c r="CN7" s="82">
        <f t="shared" ref="CN7:CW7" si="13">CM7</f>
        <v>2025</v>
      </c>
      <c r="CO7" s="82">
        <f t="shared" si="13"/>
        <v>2025</v>
      </c>
      <c r="CP7" s="82">
        <f t="shared" si="13"/>
        <v>2025</v>
      </c>
      <c r="CQ7" s="82">
        <f t="shared" si="13"/>
        <v>2025</v>
      </c>
      <c r="CR7" s="82">
        <f t="shared" si="13"/>
        <v>2025</v>
      </c>
      <c r="CS7" s="82">
        <f t="shared" si="13"/>
        <v>2025</v>
      </c>
      <c r="CT7" s="82">
        <f t="shared" si="13"/>
        <v>2025</v>
      </c>
      <c r="CU7" s="82">
        <f t="shared" si="13"/>
        <v>2025</v>
      </c>
      <c r="CV7" s="82">
        <f t="shared" si="13"/>
        <v>2025</v>
      </c>
      <c r="CW7" s="82">
        <f t="shared" si="13"/>
        <v>2025</v>
      </c>
    </row>
    <row r="8" spans="1:101" s="3" customFormat="1" ht="34" customHeight="1" collapsed="1" x14ac:dyDescent="0.2">
      <c r="A8" s="176"/>
      <c r="B8" s="176"/>
      <c r="C8" s="176"/>
      <c r="D8" s="176"/>
      <c r="E8" s="176"/>
      <c r="F8" s="83" t="str">
        <f t="shared" ref="F8:BQ8" si="14">F6&amp;" "&amp;F7</f>
        <v>Janv. 2018</v>
      </c>
      <c r="G8" s="83" t="str">
        <f t="shared" si="14"/>
        <v>Fév. 2018</v>
      </c>
      <c r="H8" s="83" t="str">
        <f t="shared" si="14"/>
        <v>Mars 2018</v>
      </c>
      <c r="I8" s="83" t="str">
        <f t="shared" si="14"/>
        <v>Avril 2018</v>
      </c>
      <c r="J8" s="83" t="str">
        <f t="shared" si="14"/>
        <v>Mai 2018</v>
      </c>
      <c r="K8" s="83" t="str">
        <f t="shared" si="14"/>
        <v>Juin 2018</v>
      </c>
      <c r="L8" s="83" t="str">
        <f t="shared" si="14"/>
        <v>Juil. 2018</v>
      </c>
      <c r="M8" s="83" t="str">
        <f t="shared" si="14"/>
        <v>Août 2018</v>
      </c>
      <c r="N8" s="83" t="str">
        <f t="shared" si="14"/>
        <v>Sept. 2018</v>
      </c>
      <c r="O8" s="83" t="str">
        <f t="shared" si="14"/>
        <v>Oct. 2018</v>
      </c>
      <c r="P8" s="83" t="str">
        <f t="shared" si="14"/>
        <v>Nov. 2018</v>
      </c>
      <c r="Q8" s="83" t="str">
        <f t="shared" si="14"/>
        <v>Déc. 2018</v>
      </c>
      <c r="R8" s="83" t="str">
        <f t="shared" si="14"/>
        <v>Janv. 2019</v>
      </c>
      <c r="S8" s="83" t="str">
        <f t="shared" si="14"/>
        <v>Fév. 2019</v>
      </c>
      <c r="T8" s="83" t="str">
        <f t="shared" si="14"/>
        <v>Mars 2019</v>
      </c>
      <c r="U8" s="83" t="str">
        <f t="shared" si="14"/>
        <v>Avril 2019</v>
      </c>
      <c r="V8" s="83" t="str">
        <f t="shared" si="14"/>
        <v>Mai 2019</v>
      </c>
      <c r="W8" s="83" t="str">
        <f t="shared" si="14"/>
        <v>Juin 2019</v>
      </c>
      <c r="X8" s="83" t="str">
        <f t="shared" si="14"/>
        <v>Juil. 2019</v>
      </c>
      <c r="Y8" s="83" t="str">
        <f t="shared" si="14"/>
        <v>Août 2019</v>
      </c>
      <c r="Z8" s="83" t="str">
        <f t="shared" si="14"/>
        <v>Sept. 2019</v>
      </c>
      <c r="AA8" s="83" t="str">
        <f t="shared" si="14"/>
        <v>Oct. 2019</v>
      </c>
      <c r="AB8" s="83" t="str">
        <f t="shared" si="14"/>
        <v>Nov. 2019</v>
      </c>
      <c r="AC8" s="83" t="str">
        <f t="shared" si="14"/>
        <v>Déc. 2019</v>
      </c>
      <c r="AD8" s="83" t="str">
        <f t="shared" si="14"/>
        <v>Janv. 2020</v>
      </c>
      <c r="AE8" s="83" t="str">
        <f t="shared" si="14"/>
        <v>Fév. 2020</v>
      </c>
      <c r="AF8" s="83" t="str">
        <f t="shared" si="14"/>
        <v>Mars 2020</v>
      </c>
      <c r="AG8" s="83" t="str">
        <f t="shared" si="14"/>
        <v>Avril 2020</v>
      </c>
      <c r="AH8" s="83" t="str">
        <f t="shared" si="14"/>
        <v>Mai 2020</v>
      </c>
      <c r="AI8" s="83" t="str">
        <f t="shared" si="14"/>
        <v>Juin 2020</v>
      </c>
      <c r="AJ8" s="83" t="str">
        <f t="shared" si="14"/>
        <v>Juil. 2020</v>
      </c>
      <c r="AK8" s="83" t="str">
        <f t="shared" si="14"/>
        <v>Août 2020</v>
      </c>
      <c r="AL8" s="83" t="str">
        <f t="shared" si="14"/>
        <v>Sept. 2020</v>
      </c>
      <c r="AM8" s="83" t="str">
        <f t="shared" si="14"/>
        <v>Oct. 2020</v>
      </c>
      <c r="AN8" s="83" t="str">
        <f t="shared" si="14"/>
        <v>Nov. 2020</v>
      </c>
      <c r="AO8" s="83" t="str">
        <f t="shared" si="14"/>
        <v>Déc. 2020</v>
      </c>
      <c r="AP8" s="83" t="str">
        <f t="shared" si="14"/>
        <v>Janv. 2021</v>
      </c>
      <c r="AQ8" s="83" t="str">
        <f t="shared" si="14"/>
        <v>Fév. 2021</v>
      </c>
      <c r="AR8" s="83" t="str">
        <f t="shared" si="14"/>
        <v>Mars 2021</v>
      </c>
      <c r="AS8" s="83" t="str">
        <f t="shared" si="14"/>
        <v>Avril 2021</v>
      </c>
      <c r="AT8" s="83" t="str">
        <f t="shared" si="14"/>
        <v>Mai 2021</v>
      </c>
      <c r="AU8" s="83" t="str">
        <f t="shared" si="14"/>
        <v>Juin 2021</v>
      </c>
      <c r="AV8" s="83" t="str">
        <f t="shared" si="14"/>
        <v>Juil. 2021</v>
      </c>
      <c r="AW8" s="83" t="str">
        <f t="shared" si="14"/>
        <v>Août 2021</v>
      </c>
      <c r="AX8" s="83" t="str">
        <f t="shared" si="14"/>
        <v>Sept. 2021</v>
      </c>
      <c r="AY8" s="83" t="str">
        <f t="shared" si="14"/>
        <v>Oct. 2021</v>
      </c>
      <c r="AZ8" s="83" t="str">
        <f t="shared" si="14"/>
        <v>Nov. 2021</v>
      </c>
      <c r="BA8" s="83" t="str">
        <f t="shared" si="14"/>
        <v>Déc. 2021</v>
      </c>
      <c r="BB8" s="83" t="str">
        <f t="shared" si="14"/>
        <v>Janv. 2022</v>
      </c>
      <c r="BC8" s="83" t="str">
        <f t="shared" si="14"/>
        <v>Fév. 2022</v>
      </c>
      <c r="BD8" s="83" t="str">
        <f t="shared" si="14"/>
        <v>Mars 2022</v>
      </c>
      <c r="BE8" s="83" t="str">
        <f t="shared" si="14"/>
        <v>Avril 2022</v>
      </c>
      <c r="BF8" s="83" t="str">
        <f t="shared" si="14"/>
        <v>Mai 2022</v>
      </c>
      <c r="BG8" s="83" t="str">
        <f t="shared" si="14"/>
        <v>Juin 2022</v>
      </c>
      <c r="BH8" s="83" t="str">
        <f t="shared" si="14"/>
        <v>Juil. 2022</v>
      </c>
      <c r="BI8" s="83" t="str">
        <f t="shared" si="14"/>
        <v>Août 2022</v>
      </c>
      <c r="BJ8" s="83" t="str">
        <f t="shared" si="14"/>
        <v>Sept. 2022</v>
      </c>
      <c r="BK8" s="83" t="str">
        <f t="shared" si="14"/>
        <v>Oct. 2022</v>
      </c>
      <c r="BL8" s="83" t="str">
        <f t="shared" si="14"/>
        <v>Nov. 2022</v>
      </c>
      <c r="BM8" s="83" t="str">
        <f t="shared" si="14"/>
        <v>Déc. 2022</v>
      </c>
      <c r="BN8" s="83" t="str">
        <f t="shared" si="14"/>
        <v>Janv. 2023</v>
      </c>
      <c r="BO8" s="83" t="str">
        <f t="shared" si="14"/>
        <v>Fév. 2023</v>
      </c>
      <c r="BP8" s="83" t="str">
        <f t="shared" si="14"/>
        <v>Mars 2023</v>
      </c>
      <c r="BQ8" s="83" t="str">
        <f t="shared" si="14"/>
        <v>Avril 2023</v>
      </c>
      <c r="BR8" s="83" t="str">
        <f t="shared" ref="BR8:BY8" si="15">BR6&amp;" "&amp;BR7</f>
        <v>Mai 2023</v>
      </c>
      <c r="BS8" s="83" t="str">
        <f t="shared" si="15"/>
        <v>Juin 2023</v>
      </c>
      <c r="BT8" s="83" t="str">
        <f t="shared" si="15"/>
        <v>Juil. 2023</v>
      </c>
      <c r="BU8" s="83" t="str">
        <f t="shared" si="15"/>
        <v>Août 2023</v>
      </c>
      <c r="BV8" s="83" t="str">
        <f t="shared" si="15"/>
        <v>Sept. 2023</v>
      </c>
      <c r="BW8" s="83" t="str">
        <f t="shared" si="15"/>
        <v>Oct. 2023</v>
      </c>
      <c r="BX8" s="83" t="str">
        <f t="shared" si="15"/>
        <v>Nov. 2023</v>
      </c>
      <c r="BY8" s="83" t="str">
        <f t="shared" si="15"/>
        <v>Déc. 2023</v>
      </c>
      <c r="BZ8" s="83" t="str">
        <f t="shared" ref="BZ8:CC8" si="16">BZ6&amp;" "&amp;BZ7</f>
        <v>Janv. 2024</v>
      </c>
      <c r="CA8" s="83" t="str">
        <f t="shared" si="16"/>
        <v>Fév. 2024</v>
      </c>
      <c r="CB8" s="83" t="str">
        <f t="shared" si="16"/>
        <v>Mars 2024</v>
      </c>
      <c r="CC8" s="83" t="str">
        <f t="shared" si="16"/>
        <v>Avril 2024</v>
      </c>
      <c r="CD8" s="83" t="str">
        <f t="shared" ref="CD8:CW8" si="17">CD6&amp;" "&amp;CD7</f>
        <v>Mai 2024</v>
      </c>
      <c r="CE8" s="83" t="str">
        <f t="shared" si="17"/>
        <v>Juin 2024</v>
      </c>
      <c r="CF8" s="83" t="str">
        <f t="shared" si="17"/>
        <v>Juil. 2024</v>
      </c>
      <c r="CG8" s="83" t="str">
        <f t="shared" si="17"/>
        <v>Août 2024</v>
      </c>
      <c r="CH8" s="83" t="str">
        <f t="shared" si="17"/>
        <v>Sept. 2024</v>
      </c>
      <c r="CI8" s="83" t="str">
        <f t="shared" si="17"/>
        <v>Oct. 2024</v>
      </c>
      <c r="CJ8" s="83" t="str">
        <f t="shared" si="17"/>
        <v>Nov. 2024</v>
      </c>
      <c r="CK8" s="83" t="str">
        <f t="shared" si="17"/>
        <v>Déc. 2024</v>
      </c>
      <c r="CL8" s="83" t="str">
        <f t="shared" si="17"/>
        <v>Janv. 2025</v>
      </c>
      <c r="CM8" s="83" t="str">
        <f t="shared" si="17"/>
        <v>Fév. 2025</v>
      </c>
      <c r="CN8" s="83" t="str">
        <f t="shared" si="17"/>
        <v>Mars 2025</v>
      </c>
      <c r="CO8" s="83" t="str">
        <f t="shared" si="17"/>
        <v>Avril 2025</v>
      </c>
      <c r="CP8" s="83" t="str">
        <f t="shared" si="17"/>
        <v>Mai 2025</v>
      </c>
      <c r="CQ8" s="83" t="str">
        <f t="shared" si="17"/>
        <v>Juin 2025</v>
      </c>
      <c r="CR8" s="83" t="str">
        <f t="shared" si="17"/>
        <v>Juil. 2025</v>
      </c>
      <c r="CS8" s="83" t="str">
        <f t="shared" si="17"/>
        <v>Août 2025</v>
      </c>
      <c r="CT8" s="83" t="str">
        <f t="shared" si="17"/>
        <v>Sept. 2025</v>
      </c>
      <c r="CU8" s="83" t="str">
        <f t="shared" si="17"/>
        <v>Oct. 2025</v>
      </c>
      <c r="CV8" s="83" t="str">
        <f t="shared" si="17"/>
        <v>Nov. 2025</v>
      </c>
      <c r="CW8" s="83" t="str">
        <f t="shared" si="17"/>
        <v>Déc. 2025</v>
      </c>
    </row>
    <row r="9" spans="1:101" s="3" customFormat="1" ht="10.5" x14ac:dyDescent="0.25">
      <c r="A9" s="145" t="str">
        <f>IF(D9="","",D9)</f>
        <v>125</v>
      </c>
      <c r="B9" s="79" t="s">
        <v>227</v>
      </c>
      <c r="C9" s="79" t="s">
        <v>68</v>
      </c>
      <c r="D9" s="80" t="s">
        <v>140</v>
      </c>
      <c r="E9" s="86" t="s">
        <v>46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104"/>
      <c r="BK9" s="104"/>
      <c r="BL9" s="104"/>
      <c r="BM9" s="104"/>
      <c r="BN9" s="104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</row>
    <row r="10" spans="1:101" s="3" customFormat="1" ht="10.5" x14ac:dyDescent="0.25">
      <c r="A10" s="145" t="str">
        <f t="shared" ref="A10:A73" si="18">IF(D10="","",D10)</f>
        <v>130</v>
      </c>
      <c r="B10" s="79" t="s">
        <v>227</v>
      </c>
      <c r="C10" s="79" t="s">
        <v>68</v>
      </c>
      <c r="D10" s="80" t="s">
        <v>222</v>
      </c>
      <c r="E10" s="86" t="s">
        <v>46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104"/>
      <c r="BK10" s="104"/>
      <c r="BL10" s="104"/>
      <c r="BM10" s="104"/>
      <c r="BN10" s="104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</row>
    <row r="11" spans="1:101" s="3" customFormat="1" ht="10.5" x14ac:dyDescent="0.25">
      <c r="A11" s="145" t="str">
        <f t="shared" si="18"/>
        <v>135</v>
      </c>
      <c r="B11" s="79" t="s">
        <v>227</v>
      </c>
      <c r="C11" s="79" t="s">
        <v>68</v>
      </c>
      <c r="D11" s="80" t="s">
        <v>141</v>
      </c>
      <c r="E11" s="86" t="s">
        <v>46</v>
      </c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104"/>
      <c r="BK11" s="104"/>
      <c r="BL11" s="104"/>
      <c r="BM11" s="104"/>
      <c r="BN11" s="104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</row>
    <row r="12" spans="1:101" s="3" customFormat="1" ht="10.5" x14ac:dyDescent="0.25">
      <c r="A12" s="145" t="str">
        <f t="shared" si="18"/>
        <v>140</v>
      </c>
      <c r="B12" s="79" t="s">
        <v>227</v>
      </c>
      <c r="C12" s="79" t="s">
        <v>68</v>
      </c>
      <c r="D12" s="80" t="s">
        <v>114</v>
      </c>
      <c r="E12" s="86" t="s">
        <v>46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104"/>
      <c r="BK12" s="104"/>
      <c r="BL12" s="104"/>
      <c r="BM12" s="104"/>
      <c r="BN12" s="104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</row>
    <row r="13" spans="1:101" s="3" customFormat="1" ht="10.5" x14ac:dyDescent="0.25">
      <c r="A13" s="145" t="str">
        <f t="shared" si="18"/>
        <v>145</v>
      </c>
      <c r="B13" s="79" t="s">
        <v>227</v>
      </c>
      <c r="C13" s="79" t="s">
        <v>77</v>
      </c>
      <c r="D13" s="80" t="s">
        <v>142</v>
      </c>
      <c r="E13" s="86" t="s">
        <v>46</v>
      </c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104"/>
      <c r="BK13" s="104"/>
      <c r="BL13" s="104"/>
      <c r="BM13" s="104"/>
      <c r="BN13" s="104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</row>
    <row r="14" spans="1:101" s="3" customFormat="1" ht="10.5" x14ac:dyDescent="0.25">
      <c r="A14" s="145" t="str">
        <f t="shared" si="18"/>
        <v>150</v>
      </c>
      <c r="B14" s="79" t="s">
        <v>227</v>
      </c>
      <c r="C14" s="79" t="s">
        <v>77</v>
      </c>
      <c r="D14" s="80" t="s">
        <v>115</v>
      </c>
      <c r="E14" s="86" t="s">
        <v>46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104"/>
      <c r="BK14" s="104"/>
      <c r="BL14" s="104"/>
      <c r="BM14" s="104"/>
      <c r="BN14" s="104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</row>
    <row r="15" spans="1:101" s="3" customFormat="1" ht="10.5" x14ac:dyDescent="0.25">
      <c r="A15" s="145" t="str">
        <f t="shared" si="18"/>
        <v>155</v>
      </c>
      <c r="B15" s="79" t="s">
        <v>227</v>
      </c>
      <c r="C15" s="79" t="s">
        <v>77</v>
      </c>
      <c r="D15" s="80" t="s">
        <v>143</v>
      </c>
      <c r="E15" s="86" t="s">
        <v>46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104"/>
      <c r="BK15" s="104"/>
      <c r="BL15" s="104"/>
      <c r="BM15" s="104"/>
      <c r="BN15" s="104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</row>
    <row r="16" spans="1:101" s="3" customFormat="1" ht="10.5" x14ac:dyDescent="0.25">
      <c r="A16" s="145" t="str">
        <f t="shared" si="18"/>
        <v>160</v>
      </c>
      <c r="B16" s="79" t="s">
        <v>227</v>
      </c>
      <c r="C16" s="79" t="s">
        <v>77</v>
      </c>
      <c r="D16" s="80" t="s">
        <v>116</v>
      </c>
      <c r="E16" s="86" t="s">
        <v>46</v>
      </c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104"/>
      <c r="BK16" s="104"/>
      <c r="BL16" s="104"/>
      <c r="BM16" s="104"/>
      <c r="BN16" s="104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</row>
    <row r="17" spans="1:101" s="3" customFormat="1" ht="10.5" x14ac:dyDescent="0.25">
      <c r="A17" s="145" t="str">
        <f t="shared" si="18"/>
        <v>165</v>
      </c>
      <c r="B17" s="79" t="s">
        <v>227</v>
      </c>
      <c r="C17" s="79" t="s">
        <v>77</v>
      </c>
      <c r="D17" s="80" t="s">
        <v>144</v>
      </c>
      <c r="E17" s="86" t="s">
        <v>46</v>
      </c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104"/>
      <c r="BK17" s="104"/>
      <c r="BL17" s="104"/>
      <c r="BM17" s="104"/>
      <c r="BN17" s="104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</row>
    <row r="18" spans="1:101" s="3" customFormat="1" ht="10.5" x14ac:dyDescent="0.25">
      <c r="A18" s="145" t="str">
        <f t="shared" si="18"/>
        <v>170</v>
      </c>
      <c r="B18" s="79" t="s">
        <v>227</v>
      </c>
      <c r="C18" s="79" t="s">
        <v>78</v>
      </c>
      <c r="D18" s="80" t="s">
        <v>117</v>
      </c>
      <c r="E18" s="86" t="s">
        <v>46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104"/>
      <c r="BK18" s="104"/>
      <c r="BL18" s="104"/>
      <c r="BM18" s="104"/>
      <c r="BN18" s="104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</row>
    <row r="19" spans="1:101" s="3" customFormat="1" ht="10.5" x14ac:dyDescent="0.25">
      <c r="A19" s="145" t="str">
        <f t="shared" si="18"/>
        <v>175</v>
      </c>
      <c r="B19" s="79" t="s">
        <v>227</v>
      </c>
      <c r="C19" s="79" t="s">
        <v>78</v>
      </c>
      <c r="D19" s="80" t="s">
        <v>145</v>
      </c>
      <c r="E19" s="86" t="s">
        <v>46</v>
      </c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104"/>
      <c r="BK19" s="104"/>
      <c r="BL19" s="104"/>
      <c r="BM19" s="104"/>
      <c r="BN19" s="104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</row>
    <row r="20" spans="1:101" s="3" customFormat="1" ht="10.5" x14ac:dyDescent="0.25">
      <c r="A20" s="145" t="str">
        <f t="shared" si="18"/>
        <v>180</v>
      </c>
      <c r="B20" s="79" t="s">
        <v>227</v>
      </c>
      <c r="C20" s="79" t="s">
        <v>78</v>
      </c>
      <c r="D20" s="80" t="s">
        <v>118</v>
      </c>
      <c r="E20" s="86" t="s">
        <v>46</v>
      </c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104"/>
      <c r="BK20" s="104"/>
      <c r="BL20" s="104"/>
      <c r="BM20" s="104"/>
      <c r="BN20" s="104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</row>
    <row r="21" spans="1:101" s="3" customFormat="1" ht="10.5" x14ac:dyDescent="0.25">
      <c r="A21" s="145" t="str">
        <f t="shared" si="18"/>
        <v>185</v>
      </c>
      <c r="B21" s="79" t="s">
        <v>227</v>
      </c>
      <c r="C21" s="79" t="s">
        <v>78</v>
      </c>
      <c r="D21" s="80" t="s">
        <v>130</v>
      </c>
      <c r="E21" s="86" t="s">
        <v>46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104"/>
      <c r="BK21" s="104"/>
      <c r="BL21" s="104"/>
      <c r="BM21" s="104"/>
      <c r="BN21" s="104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</row>
    <row r="22" spans="1:101" s="3" customFormat="1" ht="10.5" x14ac:dyDescent="0.25">
      <c r="A22" s="145" t="str">
        <f t="shared" si="18"/>
        <v>190</v>
      </c>
      <c r="B22" s="79" t="s">
        <v>227</v>
      </c>
      <c r="C22" s="79" t="s">
        <v>78</v>
      </c>
      <c r="D22" s="80" t="s">
        <v>119</v>
      </c>
      <c r="E22" s="86" t="s">
        <v>46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104"/>
      <c r="BK22" s="104"/>
      <c r="BL22" s="104"/>
      <c r="BM22" s="104"/>
      <c r="BN22" s="104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</row>
    <row r="23" spans="1:101" s="3" customFormat="1" ht="10.5" x14ac:dyDescent="0.25">
      <c r="A23" s="145" t="str">
        <f t="shared" si="18"/>
        <v>195</v>
      </c>
      <c r="B23" s="79" t="s">
        <v>227</v>
      </c>
      <c r="C23" s="79" t="s">
        <v>78</v>
      </c>
      <c r="D23" s="80" t="s">
        <v>146</v>
      </c>
      <c r="E23" s="86" t="s">
        <v>46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104"/>
      <c r="BK23" s="104"/>
      <c r="BL23" s="104"/>
      <c r="BM23" s="104"/>
      <c r="BN23" s="104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</row>
    <row r="24" spans="1:101" s="3" customFormat="1" ht="10.5" x14ac:dyDescent="0.25">
      <c r="A24" s="145" t="str">
        <f t="shared" si="18"/>
        <v>200</v>
      </c>
      <c r="B24" s="79" t="s">
        <v>73</v>
      </c>
      <c r="C24" s="79" t="s">
        <v>79</v>
      </c>
      <c r="D24" s="80" t="s">
        <v>188</v>
      </c>
      <c r="E24" s="86" t="s">
        <v>46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104"/>
      <c r="BK24" s="104"/>
      <c r="BL24" s="104"/>
      <c r="BM24" s="104"/>
      <c r="BN24" s="104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</row>
    <row r="25" spans="1:101" s="3" customFormat="1" ht="10.5" x14ac:dyDescent="0.25">
      <c r="A25" s="145" t="str">
        <f t="shared" si="18"/>
        <v>205</v>
      </c>
      <c r="B25" s="79" t="s">
        <v>73</v>
      </c>
      <c r="C25" s="79" t="s">
        <v>79</v>
      </c>
      <c r="D25" s="80" t="s">
        <v>120</v>
      </c>
      <c r="E25" s="86" t="s">
        <v>46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104"/>
      <c r="BK25" s="104"/>
      <c r="BL25" s="104"/>
      <c r="BM25" s="104"/>
      <c r="BN25" s="104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</row>
    <row r="26" spans="1:101" s="3" customFormat="1" ht="10.5" x14ac:dyDescent="0.25">
      <c r="A26" s="145" t="str">
        <f t="shared" si="18"/>
        <v>210</v>
      </c>
      <c r="B26" s="79" t="s">
        <v>73</v>
      </c>
      <c r="C26" s="79" t="s">
        <v>79</v>
      </c>
      <c r="D26" s="80" t="s">
        <v>131</v>
      </c>
      <c r="E26" s="86" t="s">
        <v>46</v>
      </c>
      <c r="F26" s="88"/>
      <c r="G26" s="88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</row>
    <row r="27" spans="1:101" s="3" customFormat="1" ht="10.5" x14ac:dyDescent="0.25">
      <c r="A27" s="145" t="str">
        <f t="shared" si="18"/>
        <v>215</v>
      </c>
      <c r="B27" s="79" t="s">
        <v>73</v>
      </c>
      <c r="C27" s="79" t="s">
        <v>79</v>
      </c>
      <c r="D27" s="80" t="s">
        <v>121</v>
      </c>
      <c r="E27" s="86" t="s">
        <v>46</v>
      </c>
      <c r="F27" s="88"/>
      <c r="G27" s="88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</row>
    <row r="28" spans="1:101" s="3" customFormat="1" ht="10.5" x14ac:dyDescent="0.25">
      <c r="A28" s="145" t="str">
        <f t="shared" si="18"/>
        <v>220</v>
      </c>
      <c r="B28" s="79" t="s">
        <v>73</v>
      </c>
      <c r="C28" s="79" t="s">
        <v>79</v>
      </c>
      <c r="D28" s="80" t="s">
        <v>189</v>
      </c>
      <c r="E28" s="86" t="s">
        <v>46</v>
      </c>
      <c r="F28" s="88"/>
      <c r="G28" s="88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</row>
    <row r="29" spans="1:101" s="3" customFormat="1" ht="10.5" x14ac:dyDescent="0.25">
      <c r="A29" s="145" t="str">
        <f t="shared" si="18"/>
        <v>225</v>
      </c>
      <c r="B29" s="79" t="s">
        <v>73</v>
      </c>
      <c r="C29" s="79" t="s">
        <v>79</v>
      </c>
      <c r="D29" s="80" t="s">
        <v>122</v>
      </c>
      <c r="E29" s="86" t="s">
        <v>46</v>
      </c>
      <c r="F29" s="88"/>
      <c r="G29" s="88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</row>
    <row r="30" spans="1:101" s="3" customFormat="1" ht="10.5" x14ac:dyDescent="0.25">
      <c r="A30" s="145" t="str">
        <f t="shared" si="18"/>
        <v>230</v>
      </c>
      <c r="B30" s="79" t="s">
        <v>73</v>
      </c>
      <c r="C30" s="79" t="s">
        <v>90</v>
      </c>
      <c r="D30" s="80" t="s">
        <v>132</v>
      </c>
      <c r="E30" s="86" t="s">
        <v>46</v>
      </c>
      <c r="F30" s="88"/>
      <c r="G30" s="88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</row>
    <row r="31" spans="1:101" s="3" customFormat="1" ht="10.5" x14ac:dyDescent="0.25">
      <c r="A31" s="145" t="str">
        <f t="shared" si="18"/>
        <v>235</v>
      </c>
      <c r="B31" s="79" t="s">
        <v>73</v>
      </c>
      <c r="C31" s="79" t="s">
        <v>90</v>
      </c>
      <c r="D31" s="80" t="s">
        <v>123</v>
      </c>
      <c r="E31" s="86" t="s">
        <v>46</v>
      </c>
      <c r="F31" s="88"/>
      <c r="G31" s="88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</row>
    <row r="32" spans="1:101" s="3" customFormat="1" ht="10.5" x14ac:dyDescent="0.25">
      <c r="A32" s="145" t="str">
        <f t="shared" si="18"/>
        <v>240</v>
      </c>
      <c r="B32" s="79" t="s">
        <v>73</v>
      </c>
      <c r="C32" s="79" t="s">
        <v>90</v>
      </c>
      <c r="D32" s="80" t="s">
        <v>190</v>
      </c>
      <c r="E32" s="86" t="s">
        <v>46</v>
      </c>
      <c r="F32" s="88"/>
      <c r="G32" s="88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</row>
    <row r="33" spans="1:101" s="3" customFormat="1" ht="10.5" x14ac:dyDescent="0.25">
      <c r="A33" s="145" t="str">
        <f t="shared" si="18"/>
        <v>245</v>
      </c>
      <c r="B33" s="79" t="s">
        <v>73</v>
      </c>
      <c r="C33" s="79" t="s">
        <v>90</v>
      </c>
      <c r="D33" s="80" t="s">
        <v>124</v>
      </c>
      <c r="E33" s="86" t="s">
        <v>46</v>
      </c>
      <c r="F33" s="88"/>
      <c r="G33" s="88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</row>
    <row r="34" spans="1:101" s="3" customFormat="1" ht="10.5" x14ac:dyDescent="0.25">
      <c r="A34" s="145" t="str">
        <f t="shared" si="18"/>
        <v>250</v>
      </c>
      <c r="B34" s="79" t="s">
        <v>73</v>
      </c>
      <c r="C34" s="79" t="s">
        <v>90</v>
      </c>
      <c r="D34" s="80" t="s">
        <v>133</v>
      </c>
      <c r="E34" s="86" t="s">
        <v>46</v>
      </c>
      <c r="F34" s="88"/>
      <c r="G34" s="88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</row>
    <row r="35" spans="1:101" s="3" customFormat="1" ht="10.5" x14ac:dyDescent="0.25">
      <c r="A35" s="145" t="str">
        <f t="shared" si="18"/>
        <v>255</v>
      </c>
      <c r="B35" s="79" t="s">
        <v>73</v>
      </c>
      <c r="C35" s="79" t="s">
        <v>90</v>
      </c>
      <c r="D35" s="80" t="s">
        <v>125</v>
      </c>
      <c r="E35" s="86" t="s">
        <v>46</v>
      </c>
      <c r="F35" s="88"/>
      <c r="G35" s="88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</row>
    <row r="36" spans="1:101" s="3" customFormat="1" ht="10.5" x14ac:dyDescent="0.25">
      <c r="A36" s="145" t="str">
        <f t="shared" si="18"/>
        <v>260</v>
      </c>
      <c r="B36" s="79" t="s">
        <v>73</v>
      </c>
      <c r="C36" s="79" t="s">
        <v>91</v>
      </c>
      <c r="D36" s="80" t="s">
        <v>193</v>
      </c>
      <c r="E36" s="86" t="s">
        <v>46</v>
      </c>
      <c r="F36" s="88"/>
      <c r="G36" s="88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</row>
    <row r="37" spans="1:101" s="3" customFormat="1" ht="10.5" x14ac:dyDescent="0.25">
      <c r="A37" s="145" t="str">
        <f t="shared" si="18"/>
        <v>265</v>
      </c>
      <c r="B37" s="79" t="s">
        <v>73</v>
      </c>
      <c r="C37" s="79" t="s">
        <v>91</v>
      </c>
      <c r="D37" s="80" t="s">
        <v>147</v>
      </c>
      <c r="E37" s="86" t="s">
        <v>46</v>
      </c>
      <c r="F37" s="88"/>
      <c r="G37" s="88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</row>
    <row r="38" spans="1:101" s="3" customFormat="1" ht="10.5" x14ac:dyDescent="0.25">
      <c r="A38" s="145" t="str">
        <f t="shared" si="18"/>
        <v>270</v>
      </c>
      <c r="B38" s="79" t="s">
        <v>73</v>
      </c>
      <c r="C38" s="79" t="s">
        <v>91</v>
      </c>
      <c r="D38" s="80" t="s">
        <v>126</v>
      </c>
      <c r="E38" s="86" t="s">
        <v>46</v>
      </c>
      <c r="F38" s="88"/>
      <c r="G38" s="88"/>
      <c r="H38" s="14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14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148"/>
      <c r="AT38" s="88"/>
      <c r="AU38" s="88"/>
      <c r="AV38" s="88"/>
      <c r="AW38" s="88"/>
      <c r="AX38" s="88"/>
      <c r="AY38" s="88"/>
      <c r="AZ38" s="88"/>
      <c r="BA38" s="88"/>
      <c r="BB38" s="148"/>
      <c r="BC38" s="88"/>
      <c r="BD38" s="88"/>
      <c r="BE38" s="88"/>
      <c r="BF38" s="88"/>
      <c r="BG38" s="88"/>
      <c r="BH38" s="88"/>
      <c r="BI38" s="88"/>
      <c r="BJ38" s="148"/>
      <c r="BK38" s="88"/>
      <c r="BL38" s="88"/>
      <c r="BM38" s="88"/>
      <c r="BN38" s="88"/>
      <c r="BO38" s="148"/>
      <c r="BP38" s="88"/>
      <c r="BQ38" s="88"/>
      <c r="BR38" s="88"/>
      <c r="BS38" s="88"/>
      <c r="BT38" s="88"/>
      <c r="BU38" s="88"/>
      <c r="BV38" s="88"/>
      <c r="BW38" s="14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</row>
    <row r="39" spans="1:101" s="3" customFormat="1" ht="10.5" x14ac:dyDescent="0.25">
      <c r="A39" s="145" t="str">
        <f t="shared" si="18"/>
        <v>275</v>
      </c>
      <c r="B39" s="79" t="s">
        <v>73</v>
      </c>
      <c r="C39" s="79" t="s">
        <v>91</v>
      </c>
      <c r="D39" s="80" t="s">
        <v>148</v>
      </c>
      <c r="E39" s="86" t="s">
        <v>46</v>
      </c>
      <c r="F39" s="88"/>
      <c r="G39" s="88"/>
      <c r="H39" s="14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14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148"/>
      <c r="AT39" s="88"/>
      <c r="AU39" s="88"/>
      <c r="AV39" s="88"/>
      <c r="AW39" s="88"/>
      <c r="AX39" s="88"/>
      <c r="AY39" s="88"/>
      <c r="AZ39" s="88"/>
      <c r="BA39" s="88"/>
      <c r="BB39" s="148"/>
      <c r="BC39" s="88"/>
      <c r="BD39" s="88"/>
      <c r="BE39" s="88"/>
      <c r="BF39" s="88"/>
      <c r="BG39" s="88"/>
      <c r="BH39" s="88"/>
      <c r="BI39" s="88"/>
      <c r="BJ39" s="148"/>
      <c r="BK39" s="88"/>
      <c r="BL39" s="88"/>
      <c r="BM39" s="88"/>
      <c r="BN39" s="88"/>
      <c r="BO39" s="148"/>
      <c r="BP39" s="88"/>
      <c r="BQ39" s="88"/>
      <c r="BR39" s="88"/>
      <c r="BS39" s="88"/>
      <c r="BT39" s="88"/>
      <c r="BU39" s="88"/>
      <c r="BV39" s="88"/>
      <c r="BW39" s="14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</row>
    <row r="40" spans="1:101" s="3" customFormat="1" ht="10.5" x14ac:dyDescent="0.25">
      <c r="A40" s="145" t="str">
        <f t="shared" si="18"/>
        <v>280</v>
      </c>
      <c r="B40" s="79" t="s">
        <v>73</v>
      </c>
      <c r="C40" s="79" t="s">
        <v>91</v>
      </c>
      <c r="D40" s="80" t="s">
        <v>223</v>
      </c>
      <c r="E40" s="86" t="s">
        <v>46</v>
      </c>
      <c r="F40" s="88"/>
      <c r="G40" s="88"/>
      <c r="H40" s="14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14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148"/>
      <c r="AT40" s="88"/>
      <c r="AU40" s="88"/>
      <c r="AV40" s="88"/>
      <c r="AW40" s="88"/>
      <c r="AX40" s="88"/>
      <c r="AY40" s="88"/>
      <c r="AZ40" s="88"/>
      <c r="BA40" s="88"/>
      <c r="BB40" s="148"/>
      <c r="BC40" s="88"/>
      <c r="BD40" s="88"/>
      <c r="BE40" s="88"/>
      <c r="BF40" s="88"/>
      <c r="BG40" s="88"/>
      <c r="BH40" s="88"/>
      <c r="BI40" s="88"/>
      <c r="BJ40" s="148"/>
      <c r="BK40" s="88"/>
      <c r="BL40" s="88"/>
      <c r="BM40" s="88"/>
      <c r="BN40" s="88"/>
      <c r="BO40" s="148"/>
      <c r="BP40" s="88"/>
      <c r="BQ40" s="88"/>
      <c r="BR40" s="88"/>
      <c r="BS40" s="88"/>
      <c r="BT40" s="88"/>
      <c r="BU40" s="88"/>
      <c r="BV40" s="88"/>
      <c r="BW40" s="14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</row>
    <row r="41" spans="1:101" s="3" customFormat="1" ht="10.5" x14ac:dyDescent="0.25">
      <c r="A41" s="145" t="str">
        <f t="shared" si="18"/>
        <v>285</v>
      </c>
      <c r="B41" s="79" t="s">
        <v>73</v>
      </c>
      <c r="C41" s="79" t="s">
        <v>91</v>
      </c>
      <c r="D41" s="80" t="s">
        <v>149</v>
      </c>
      <c r="E41" s="86" t="s">
        <v>46</v>
      </c>
      <c r="F41" s="88"/>
      <c r="G41" s="88"/>
      <c r="H41" s="14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14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148"/>
      <c r="AT41" s="88"/>
      <c r="AU41" s="88"/>
      <c r="AV41" s="88"/>
      <c r="AW41" s="88"/>
      <c r="AX41" s="88"/>
      <c r="AY41" s="88"/>
      <c r="AZ41" s="88"/>
      <c r="BA41" s="88"/>
      <c r="BB41" s="148"/>
      <c r="BC41" s="88"/>
      <c r="BD41" s="88"/>
      <c r="BE41" s="88"/>
      <c r="BF41" s="88"/>
      <c r="BG41" s="88"/>
      <c r="BH41" s="88"/>
      <c r="BI41" s="88"/>
      <c r="BJ41" s="148"/>
      <c r="BK41" s="88"/>
      <c r="BL41" s="88"/>
      <c r="BM41" s="88"/>
      <c r="BN41" s="88"/>
      <c r="BO41" s="148"/>
      <c r="BP41" s="88"/>
      <c r="BQ41" s="88"/>
      <c r="BR41" s="88"/>
      <c r="BS41" s="88"/>
      <c r="BT41" s="88"/>
      <c r="BU41" s="88"/>
      <c r="BV41" s="88"/>
      <c r="BW41" s="14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</row>
    <row r="42" spans="1:101" s="3" customFormat="1" ht="10.5" x14ac:dyDescent="0.25">
      <c r="A42" s="145" t="str">
        <f t="shared" si="18"/>
        <v>290</v>
      </c>
      <c r="B42" s="79" t="s">
        <v>73</v>
      </c>
      <c r="C42" s="79" t="s">
        <v>91</v>
      </c>
      <c r="D42" s="80" t="s">
        <v>127</v>
      </c>
      <c r="E42" s="86" t="s">
        <v>46</v>
      </c>
      <c r="F42" s="88"/>
      <c r="G42" s="88"/>
      <c r="H42" s="14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14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148"/>
      <c r="AT42" s="88"/>
      <c r="AU42" s="88"/>
      <c r="AV42" s="88"/>
      <c r="AW42" s="88"/>
      <c r="AX42" s="88"/>
      <c r="AY42" s="88"/>
      <c r="AZ42" s="88"/>
      <c r="BA42" s="88"/>
      <c r="BB42" s="148"/>
      <c r="BC42" s="88"/>
      <c r="BD42" s="88"/>
      <c r="BE42" s="88"/>
      <c r="BF42" s="88"/>
      <c r="BG42" s="88"/>
      <c r="BH42" s="88"/>
      <c r="BI42" s="88"/>
      <c r="BJ42" s="148"/>
      <c r="BK42" s="88"/>
      <c r="BL42" s="88"/>
      <c r="BM42" s="88"/>
      <c r="BN42" s="88"/>
      <c r="BO42" s="148"/>
      <c r="BP42" s="88"/>
      <c r="BQ42" s="88"/>
      <c r="BR42" s="88"/>
      <c r="BS42" s="88"/>
      <c r="BT42" s="88"/>
      <c r="BU42" s="88"/>
      <c r="BV42" s="88"/>
      <c r="BW42" s="14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</row>
    <row r="43" spans="1:101" s="3" customFormat="1" ht="10.5" x14ac:dyDescent="0.25">
      <c r="A43" s="145" t="str">
        <f t="shared" si="18"/>
        <v>295</v>
      </c>
      <c r="B43" s="79" t="s">
        <v>73</v>
      </c>
      <c r="C43" s="79" t="s">
        <v>91</v>
      </c>
      <c r="D43" s="80" t="s">
        <v>150</v>
      </c>
      <c r="E43" s="86" t="s">
        <v>46</v>
      </c>
      <c r="F43" s="88"/>
      <c r="G43" s="88"/>
      <c r="H43" s="14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14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148"/>
      <c r="AT43" s="88"/>
      <c r="AU43" s="88"/>
      <c r="AV43" s="88"/>
      <c r="AW43" s="88"/>
      <c r="AX43" s="88"/>
      <c r="AY43" s="88"/>
      <c r="AZ43" s="88"/>
      <c r="BA43" s="88"/>
      <c r="BB43" s="148"/>
      <c r="BC43" s="88"/>
      <c r="BD43" s="88"/>
      <c r="BE43" s="88"/>
      <c r="BF43" s="88"/>
      <c r="BG43" s="88"/>
      <c r="BH43" s="88"/>
      <c r="BI43" s="88"/>
      <c r="BJ43" s="148"/>
      <c r="BK43" s="88"/>
      <c r="BL43" s="88"/>
      <c r="BM43" s="88"/>
      <c r="BN43" s="88"/>
      <c r="BO43" s="148"/>
      <c r="BP43" s="88"/>
      <c r="BQ43" s="88"/>
      <c r="BR43" s="88"/>
      <c r="BS43" s="88"/>
      <c r="BT43" s="88"/>
      <c r="BU43" s="88"/>
      <c r="BV43" s="88"/>
      <c r="BW43" s="14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</row>
    <row r="44" spans="1:101" s="3" customFormat="1" ht="10.5" x14ac:dyDescent="0.25">
      <c r="A44" s="145" t="str">
        <f t="shared" si="18"/>
        <v>300</v>
      </c>
      <c r="B44" s="79" t="s">
        <v>73</v>
      </c>
      <c r="C44" s="79" t="s">
        <v>92</v>
      </c>
      <c r="D44" s="80" t="s">
        <v>224</v>
      </c>
      <c r="E44" s="86" t="s">
        <v>46</v>
      </c>
      <c r="F44" s="88"/>
      <c r="G44" s="88"/>
      <c r="H44" s="14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14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148"/>
      <c r="AT44" s="88"/>
      <c r="AU44" s="88"/>
      <c r="AV44" s="88"/>
      <c r="AW44" s="88"/>
      <c r="AX44" s="88"/>
      <c r="AY44" s="88"/>
      <c r="AZ44" s="88"/>
      <c r="BA44" s="88"/>
      <c r="BB44" s="148"/>
      <c r="BC44" s="88"/>
      <c r="BD44" s="88"/>
      <c r="BE44" s="88"/>
      <c r="BF44" s="88"/>
      <c r="BG44" s="88"/>
      <c r="BH44" s="88"/>
      <c r="BI44" s="88"/>
      <c r="BJ44" s="148"/>
      <c r="BK44" s="88"/>
      <c r="BL44" s="88"/>
      <c r="BM44" s="88"/>
      <c r="BN44" s="88"/>
      <c r="BO44" s="148"/>
      <c r="BP44" s="88"/>
      <c r="BQ44" s="88"/>
      <c r="BR44" s="88"/>
      <c r="BS44" s="88"/>
      <c r="BT44" s="88"/>
      <c r="BU44" s="88"/>
      <c r="BV44" s="88"/>
      <c r="BW44" s="14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</row>
    <row r="45" spans="1:101" s="3" customFormat="1" ht="10.5" x14ac:dyDescent="0.25">
      <c r="A45" s="145" t="str">
        <f t="shared" si="18"/>
        <v>305</v>
      </c>
      <c r="B45" s="79" t="s">
        <v>73</v>
      </c>
      <c r="C45" s="79" t="s">
        <v>92</v>
      </c>
      <c r="D45" s="80" t="s">
        <v>151</v>
      </c>
      <c r="E45" s="86" t="s">
        <v>46</v>
      </c>
      <c r="F45" s="88"/>
      <c r="G45" s="88"/>
      <c r="H45" s="14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14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148"/>
      <c r="AT45" s="88"/>
      <c r="AU45" s="88"/>
      <c r="AV45" s="88"/>
      <c r="AW45" s="88"/>
      <c r="AX45" s="88"/>
      <c r="AY45" s="88"/>
      <c r="AZ45" s="88"/>
      <c r="BA45" s="88"/>
      <c r="BB45" s="148"/>
      <c r="BC45" s="88"/>
      <c r="BD45" s="88"/>
      <c r="BE45" s="88"/>
      <c r="BF45" s="88"/>
      <c r="BG45" s="88"/>
      <c r="BH45" s="88"/>
      <c r="BI45" s="88"/>
      <c r="BJ45" s="148"/>
      <c r="BK45" s="88"/>
      <c r="BL45" s="88"/>
      <c r="BM45" s="88"/>
      <c r="BN45" s="88"/>
      <c r="BO45" s="148"/>
      <c r="BP45" s="88"/>
      <c r="BQ45" s="88"/>
      <c r="BR45" s="88"/>
      <c r="BS45" s="88"/>
      <c r="BT45" s="88"/>
      <c r="BU45" s="88"/>
      <c r="BV45" s="88"/>
      <c r="BW45" s="14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</row>
    <row r="46" spans="1:101" s="3" customFormat="1" ht="10.5" x14ac:dyDescent="0.25">
      <c r="A46" s="145" t="str">
        <f t="shared" si="18"/>
        <v>310</v>
      </c>
      <c r="B46" s="79" t="s">
        <v>73</v>
      </c>
      <c r="C46" s="79" t="s">
        <v>92</v>
      </c>
      <c r="D46" s="80" t="s">
        <v>128</v>
      </c>
      <c r="E46" s="86" t="s">
        <v>46</v>
      </c>
      <c r="F46" s="88"/>
      <c r="G46" s="88"/>
      <c r="H46" s="14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14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148"/>
      <c r="AT46" s="88"/>
      <c r="AU46" s="88"/>
      <c r="AV46" s="88"/>
      <c r="AW46" s="88"/>
      <c r="AX46" s="88"/>
      <c r="AY46" s="88"/>
      <c r="AZ46" s="88"/>
      <c r="BA46" s="88"/>
      <c r="BB46" s="148"/>
      <c r="BC46" s="88"/>
      <c r="BD46" s="88"/>
      <c r="BE46" s="88"/>
      <c r="BF46" s="88"/>
      <c r="BG46" s="88"/>
      <c r="BH46" s="88"/>
      <c r="BI46" s="88"/>
      <c r="BJ46" s="148"/>
      <c r="BK46" s="88"/>
      <c r="BL46" s="88"/>
      <c r="BM46" s="88"/>
      <c r="BN46" s="88"/>
      <c r="BO46" s="148"/>
      <c r="BP46" s="88"/>
      <c r="BQ46" s="88"/>
      <c r="BR46" s="88"/>
      <c r="BS46" s="88"/>
      <c r="BT46" s="88"/>
      <c r="BU46" s="88"/>
      <c r="BV46" s="88"/>
      <c r="BW46" s="14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</row>
    <row r="47" spans="1:101" s="3" customFormat="1" ht="10.5" x14ac:dyDescent="0.25">
      <c r="A47" s="145" t="str">
        <f t="shared" si="18"/>
        <v>315</v>
      </c>
      <c r="B47" s="79" t="s">
        <v>73</v>
      </c>
      <c r="C47" s="79" t="s">
        <v>92</v>
      </c>
      <c r="D47" s="80" t="s">
        <v>152</v>
      </c>
      <c r="E47" s="86" t="s">
        <v>46</v>
      </c>
      <c r="F47" s="88"/>
      <c r="G47" s="88"/>
      <c r="H47" s="14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14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148"/>
      <c r="AT47" s="88"/>
      <c r="AU47" s="88"/>
      <c r="AV47" s="88"/>
      <c r="AW47" s="88"/>
      <c r="AX47" s="88"/>
      <c r="AY47" s="88"/>
      <c r="AZ47" s="88"/>
      <c r="BA47" s="88"/>
      <c r="BB47" s="148"/>
      <c r="BC47" s="88"/>
      <c r="BD47" s="88"/>
      <c r="BE47" s="88"/>
      <c r="BF47" s="88"/>
      <c r="BG47" s="88"/>
      <c r="BH47" s="88"/>
      <c r="BI47" s="88"/>
      <c r="BJ47" s="148"/>
      <c r="BK47" s="88"/>
      <c r="BL47" s="88"/>
      <c r="BM47" s="88"/>
      <c r="BN47" s="88"/>
      <c r="BO47" s="148"/>
      <c r="BP47" s="88"/>
      <c r="BQ47" s="88"/>
      <c r="BR47" s="88"/>
      <c r="BS47" s="88"/>
      <c r="BT47" s="88"/>
      <c r="BU47" s="88"/>
      <c r="BV47" s="88"/>
      <c r="BW47" s="14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</row>
    <row r="48" spans="1:101" s="3" customFormat="1" ht="10.5" x14ac:dyDescent="0.25">
      <c r="A48" s="145" t="str">
        <f t="shared" si="18"/>
        <v>320</v>
      </c>
      <c r="B48" s="79" t="s">
        <v>73</v>
      </c>
      <c r="C48" s="79" t="s">
        <v>92</v>
      </c>
      <c r="D48" s="80" t="s">
        <v>225</v>
      </c>
      <c r="E48" s="86" t="s">
        <v>46</v>
      </c>
      <c r="F48" s="88"/>
      <c r="G48" s="88"/>
      <c r="H48" s="14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14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148"/>
      <c r="AT48" s="88"/>
      <c r="AU48" s="88"/>
      <c r="AV48" s="88"/>
      <c r="AW48" s="88"/>
      <c r="AX48" s="88"/>
      <c r="AY48" s="88"/>
      <c r="AZ48" s="88"/>
      <c r="BA48" s="88"/>
      <c r="BB48" s="148"/>
      <c r="BC48" s="88"/>
      <c r="BD48" s="88"/>
      <c r="BE48" s="88"/>
      <c r="BF48" s="88"/>
      <c r="BG48" s="88"/>
      <c r="BH48" s="88"/>
      <c r="BI48" s="88"/>
      <c r="BJ48" s="148"/>
      <c r="BK48" s="88"/>
      <c r="BL48" s="88"/>
      <c r="BM48" s="88"/>
      <c r="BN48" s="88"/>
      <c r="BO48" s="148"/>
      <c r="BP48" s="88"/>
      <c r="BQ48" s="88"/>
      <c r="BR48" s="88"/>
      <c r="BS48" s="88"/>
      <c r="BT48" s="88"/>
      <c r="BU48" s="88"/>
      <c r="BV48" s="88"/>
      <c r="BW48" s="14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</row>
    <row r="49" spans="1:101" s="3" customFormat="1" ht="10.5" x14ac:dyDescent="0.25">
      <c r="A49" s="145" t="str">
        <f t="shared" si="18"/>
        <v>325</v>
      </c>
      <c r="B49" s="79" t="s">
        <v>73</v>
      </c>
      <c r="C49" s="79" t="s">
        <v>92</v>
      </c>
      <c r="D49" s="80" t="s">
        <v>153</v>
      </c>
      <c r="E49" s="86" t="s">
        <v>46</v>
      </c>
      <c r="F49" s="88"/>
      <c r="G49" s="88"/>
      <c r="H49" s="14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14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148"/>
      <c r="AT49" s="88"/>
      <c r="AU49" s="88"/>
      <c r="AV49" s="88"/>
      <c r="AW49" s="88"/>
      <c r="AX49" s="88"/>
      <c r="AY49" s="88"/>
      <c r="AZ49" s="88"/>
      <c r="BA49" s="88"/>
      <c r="BB49" s="148"/>
      <c r="BC49" s="88"/>
      <c r="BD49" s="88"/>
      <c r="BE49" s="88"/>
      <c r="BF49" s="88"/>
      <c r="BG49" s="88"/>
      <c r="BH49" s="88"/>
      <c r="BI49" s="88"/>
      <c r="BJ49" s="148"/>
      <c r="BK49" s="88"/>
      <c r="BL49" s="88"/>
      <c r="BM49" s="88"/>
      <c r="BN49" s="88"/>
      <c r="BO49" s="148"/>
      <c r="BP49" s="88"/>
      <c r="BQ49" s="88"/>
      <c r="BR49" s="88"/>
      <c r="BS49" s="88"/>
      <c r="BT49" s="88"/>
      <c r="BU49" s="88"/>
      <c r="BV49" s="88"/>
      <c r="BW49" s="14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</row>
    <row r="50" spans="1:101" s="3" customFormat="1" ht="10.5" x14ac:dyDescent="0.25">
      <c r="A50" s="145" t="str">
        <f t="shared" si="18"/>
        <v>330</v>
      </c>
      <c r="B50" s="79" t="s">
        <v>73</v>
      </c>
      <c r="C50" s="79" t="s">
        <v>92</v>
      </c>
      <c r="D50" s="80" t="s">
        <v>134</v>
      </c>
      <c r="E50" s="86" t="s">
        <v>46</v>
      </c>
      <c r="F50" s="88"/>
      <c r="G50" s="88"/>
      <c r="H50" s="14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14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148"/>
      <c r="AT50" s="88"/>
      <c r="AU50" s="88"/>
      <c r="AV50" s="88"/>
      <c r="AW50" s="88"/>
      <c r="AX50" s="88"/>
      <c r="AY50" s="88"/>
      <c r="AZ50" s="88"/>
      <c r="BA50" s="88"/>
      <c r="BB50" s="148"/>
      <c r="BC50" s="88"/>
      <c r="BD50" s="88"/>
      <c r="BE50" s="88"/>
      <c r="BF50" s="88"/>
      <c r="BG50" s="88"/>
      <c r="BH50" s="88"/>
      <c r="BI50" s="88"/>
      <c r="BJ50" s="148"/>
      <c r="BK50" s="88"/>
      <c r="BL50" s="88"/>
      <c r="BM50" s="88"/>
      <c r="BN50" s="88"/>
      <c r="BO50" s="148"/>
      <c r="BP50" s="88"/>
      <c r="BQ50" s="88"/>
      <c r="BR50" s="88"/>
      <c r="BS50" s="88"/>
      <c r="BT50" s="88"/>
      <c r="BU50" s="88"/>
      <c r="BV50" s="88"/>
      <c r="BW50" s="14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</row>
    <row r="51" spans="1:101" s="3" customFormat="1" ht="10.5" x14ac:dyDescent="0.25">
      <c r="A51" s="145" t="str">
        <f t="shared" si="18"/>
        <v>335</v>
      </c>
      <c r="B51" s="79" t="s">
        <v>73</v>
      </c>
      <c r="C51" s="79" t="s">
        <v>92</v>
      </c>
      <c r="D51" s="80" t="s">
        <v>129</v>
      </c>
      <c r="E51" s="86" t="s">
        <v>46</v>
      </c>
      <c r="F51" s="88"/>
      <c r="G51" s="88"/>
      <c r="H51" s="14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14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148"/>
      <c r="AT51" s="88"/>
      <c r="AU51" s="88"/>
      <c r="AV51" s="88"/>
      <c r="AW51" s="88"/>
      <c r="AX51" s="88"/>
      <c r="AY51" s="88"/>
      <c r="AZ51" s="88"/>
      <c r="BA51" s="88"/>
      <c r="BB51" s="148"/>
      <c r="BC51" s="88"/>
      <c r="BD51" s="88"/>
      <c r="BE51" s="88"/>
      <c r="BF51" s="88"/>
      <c r="BG51" s="88"/>
      <c r="BH51" s="88"/>
      <c r="BI51" s="88"/>
      <c r="BJ51" s="148"/>
      <c r="BK51" s="88"/>
      <c r="BL51" s="88"/>
      <c r="BM51" s="88"/>
      <c r="BN51" s="88"/>
      <c r="BO51" s="148"/>
      <c r="BP51" s="88"/>
      <c r="BQ51" s="88"/>
      <c r="BR51" s="88"/>
      <c r="BS51" s="88"/>
      <c r="BT51" s="88"/>
      <c r="BU51" s="88"/>
      <c r="BV51" s="88"/>
      <c r="BW51" s="14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</row>
    <row r="52" spans="1:101" s="3" customFormat="1" ht="10.5" x14ac:dyDescent="0.25">
      <c r="A52" s="145" t="str">
        <f t="shared" si="18"/>
        <v>340</v>
      </c>
      <c r="B52" s="79" t="s">
        <v>73</v>
      </c>
      <c r="C52" s="79" t="s">
        <v>92</v>
      </c>
      <c r="D52" s="80" t="s">
        <v>197</v>
      </c>
      <c r="E52" s="86" t="s">
        <v>46</v>
      </c>
      <c r="F52" s="88"/>
      <c r="G52" s="88"/>
      <c r="H52" s="14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14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148"/>
      <c r="AT52" s="88"/>
      <c r="AU52" s="88"/>
      <c r="AV52" s="88"/>
      <c r="AW52" s="88"/>
      <c r="AX52" s="88"/>
      <c r="AY52" s="88"/>
      <c r="AZ52" s="88"/>
      <c r="BA52" s="88"/>
      <c r="BB52" s="148"/>
      <c r="BC52" s="88"/>
      <c r="BD52" s="88"/>
      <c r="BE52" s="88"/>
      <c r="BF52" s="88"/>
      <c r="BG52" s="88"/>
      <c r="BH52" s="88"/>
      <c r="BI52" s="88"/>
      <c r="BJ52" s="148"/>
      <c r="BK52" s="88"/>
      <c r="BL52" s="88"/>
      <c r="BM52" s="88"/>
      <c r="BN52" s="88"/>
      <c r="BO52" s="148"/>
      <c r="BP52" s="88"/>
      <c r="BQ52" s="88"/>
      <c r="BR52" s="88"/>
      <c r="BS52" s="88"/>
      <c r="BT52" s="88"/>
      <c r="BU52" s="88"/>
      <c r="BV52" s="88"/>
      <c r="BW52" s="14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</row>
    <row r="53" spans="1:101" s="3" customFormat="1" ht="10.5" x14ac:dyDescent="0.25">
      <c r="A53" s="145" t="str">
        <f t="shared" si="18"/>
        <v>345</v>
      </c>
      <c r="B53" s="79" t="s">
        <v>73</v>
      </c>
      <c r="C53" s="79" t="s">
        <v>92</v>
      </c>
      <c r="D53" s="80" t="s">
        <v>154</v>
      </c>
      <c r="E53" s="86" t="s">
        <v>46</v>
      </c>
      <c r="F53" s="88"/>
      <c r="G53" s="88"/>
      <c r="H53" s="14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14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148"/>
      <c r="AT53" s="88"/>
      <c r="AU53" s="88"/>
      <c r="AV53" s="88"/>
      <c r="AW53" s="88"/>
      <c r="AX53" s="88"/>
      <c r="AY53" s="88"/>
      <c r="AZ53" s="88"/>
      <c r="BA53" s="88"/>
      <c r="BB53" s="148"/>
      <c r="BC53" s="88"/>
      <c r="BD53" s="88"/>
      <c r="BE53" s="88"/>
      <c r="BF53" s="88"/>
      <c r="BG53" s="88"/>
      <c r="BH53" s="88"/>
      <c r="BI53" s="88"/>
      <c r="BJ53" s="148"/>
      <c r="BK53" s="88"/>
      <c r="BL53" s="88"/>
      <c r="BM53" s="88"/>
      <c r="BN53" s="88"/>
      <c r="BO53" s="148"/>
      <c r="BP53" s="88"/>
      <c r="BQ53" s="88"/>
      <c r="BR53" s="88"/>
      <c r="BS53" s="88"/>
      <c r="BT53" s="88"/>
      <c r="BU53" s="88"/>
      <c r="BV53" s="88"/>
      <c r="BW53" s="14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</row>
    <row r="54" spans="1:101" s="3" customFormat="1" ht="10.5" x14ac:dyDescent="0.25">
      <c r="A54" s="145" t="str">
        <f t="shared" si="18"/>
        <v>350</v>
      </c>
      <c r="B54" s="79" t="s">
        <v>74</v>
      </c>
      <c r="C54" s="79" t="s">
        <v>70</v>
      </c>
      <c r="D54" s="80" t="s">
        <v>135</v>
      </c>
      <c r="E54" s="86" t="s">
        <v>46</v>
      </c>
      <c r="F54" s="88"/>
      <c r="G54" s="88"/>
      <c r="H54" s="14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14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148"/>
      <c r="AT54" s="88"/>
      <c r="AU54" s="88"/>
      <c r="AV54" s="88"/>
      <c r="AW54" s="88"/>
      <c r="AX54" s="88"/>
      <c r="AY54" s="88"/>
      <c r="AZ54" s="88"/>
      <c r="BA54" s="88"/>
      <c r="BB54" s="148"/>
      <c r="BC54" s="88"/>
      <c r="BD54" s="88"/>
      <c r="BE54" s="88"/>
      <c r="BF54" s="88"/>
      <c r="BG54" s="88"/>
      <c r="BH54" s="88"/>
      <c r="BI54" s="88"/>
      <c r="BJ54" s="148"/>
      <c r="BK54" s="88"/>
      <c r="BL54" s="88"/>
      <c r="BM54" s="88"/>
      <c r="BN54" s="88"/>
      <c r="BO54" s="148"/>
      <c r="BP54" s="88"/>
      <c r="BQ54" s="88"/>
      <c r="BR54" s="88"/>
      <c r="BS54" s="88"/>
      <c r="BT54" s="88"/>
      <c r="BU54" s="88"/>
      <c r="BV54" s="88"/>
      <c r="BW54" s="14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</row>
    <row r="55" spans="1:101" s="3" customFormat="1" ht="10.5" x14ac:dyDescent="0.25">
      <c r="A55" s="145" t="str">
        <f t="shared" si="18"/>
        <v>400</v>
      </c>
      <c r="B55" s="79" t="s">
        <v>74</v>
      </c>
      <c r="C55" s="79" t="s">
        <v>71</v>
      </c>
      <c r="D55" s="80" t="s">
        <v>137</v>
      </c>
      <c r="E55" s="86" t="s">
        <v>46</v>
      </c>
      <c r="F55" s="88"/>
      <c r="G55" s="88"/>
      <c r="H55" s="14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14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148"/>
      <c r="AT55" s="88"/>
      <c r="AU55" s="88"/>
      <c r="AV55" s="88"/>
      <c r="AW55" s="88"/>
      <c r="AX55" s="88"/>
      <c r="AY55" s="88"/>
      <c r="AZ55" s="88"/>
      <c r="BA55" s="88"/>
      <c r="BB55" s="148"/>
      <c r="BC55" s="88"/>
      <c r="BD55" s="88"/>
      <c r="BE55" s="88"/>
      <c r="BF55" s="88"/>
      <c r="BG55" s="88"/>
      <c r="BH55" s="88"/>
      <c r="BI55" s="88"/>
      <c r="BJ55" s="148"/>
      <c r="BK55" s="88"/>
      <c r="BL55" s="88"/>
      <c r="BM55" s="88"/>
      <c r="BN55" s="88"/>
      <c r="BO55" s="148"/>
      <c r="BP55" s="88"/>
      <c r="BQ55" s="88"/>
      <c r="BR55" s="88"/>
      <c r="BS55" s="88"/>
      <c r="BT55" s="88"/>
      <c r="BU55" s="88"/>
      <c r="BV55" s="88"/>
      <c r="BW55" s="14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</row>
    <row r="56" spans="1:101" s="3" customFormat="1" ht="10.5" x14ac:dyDescent="0.25">
      <c r="A56" s="145" t="str">
        <f t="shared" si="18"/>
        <v>600</v>
      </c>
      <c r="B56" s="79" t="s">
        <v>74</v>
      </c>
      <c r="C56" s="79" t="s">
        <v>72</v>
      </c>
      <c r="D56" s="80" t="s">
        <v>138</v>
      </c>
      <c r="E56" s="86" t="s">
        <v>46</v>
      </c>
      <c r="F56" s="88"/>
      <c r="G56" s="88"/>
      <c r="H56" s="14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14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148"/>
      <c r="AT56" s="88"/>
      <c r="AU56" s="88"/>
      <c r="AV56" s="88"/>
      <c r="AW56" s="88"/>
      <c r="AX56" s="88"/>
      <c r="AY56" s="88"/>
      <c r="AZ56" s="88"/>
      <c r="BA56" s="88"/>
      <c r="BB56" s="148"/>
      <c r="BC56" s="88"/>
      <c r="BD56" s="88"/>
      <c r="BE56" s="88"/>
      <c r="BF56" s="88"/>
      <c r="BG56" s="88"/>
      <c r="BH56" s="88"/>
      <c r="BI56" s="88"/>
      <c r="BJ56" s="148"/>
      <c r="BK56" s="88"/>
      <c r="BL56" s="88"/>
      <c r="BM56" s="88"/>
      <c r="BN56" s="88"/>
      <c r="BO56" s="148"/>
      <c r="BP56" s="88"/>
      <c r="BQ56" s="88"/>
      <c r="BR56" s="88"/>
      <c r="BS56" s="88"/>
      <c r="BT56" s="88"/>
      <c r="BU56" s="88"/>
      <c r="BV56" s="88"/>
      <c r="BW56" s="14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</row>
    <row r="57" spans="1:101" s="3" customFormat="1" ht="10.5" x14ac:dyDescent="0.25">
      <c r="A57" s="145" t="str">
        <f t="shared" si="18"/>
        <v>700</v>
      </c>
      <c r="B57" s="79" t="s">
        <v>74</v>
      </c>
      <c r="C57" s="79" t="s">
        <v>72</v>
      </c>
      <c r="D57" s="80" t="s">
        <v>226</v>
      </c>
      <c r="E57" s="86" t="s">
        <v>46</v>
      </c>
      <c r="F57" s="88"/>
      <c r="G57" s="88"/>
      <c r="H57" s="14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14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148"/>
      <c r="AT57" s="88"/>
      <c r="AU57" s="88"/>
      <c r="AV57" s="88"/>
      <c r="AW57" s="88"/>
      <c r="AX57" s="88"/>
      <c r="AY57" s="88"/>
      <c r="AZ57" s="88"/>
      <c r="BA57" s="88"/>
      <c r="BB57" s="148"/>
      <c r="BC57" s="88"/>
      <c r="BD57" s="88"/>
      <c r="BE57" s="88"/>
      <c r="BF57" s="88"/>
      <c r="BG57" s="88"/>
      <c r="BH57" s="88"/>
      <c r="BI57" s="88"/>
      <c r="BJ57" s="148"/>
      <c r="BK57" s="88"/>
      <c r="BL57" s="88"/>
      <c r="BM57" s="88"/>
      <c r="BN57" s="88"/>
      <c r="BO57" s="148"/>
      <c r="BP57" s="88"/>
      <c r="BQ57" s="88"/>
      <c r="BR57" s="88"/>
      <c r="BS57" s="88"/>
      <c r="BT57" s="88"/>
      <c r="BU57" s="88"/>
      <c r="BV57" s="88"/>
      <c r="BW57" s="14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</row>
    <row r="58" spans="1:101" s="3" customFormat="1" ht="10.5" x14ac:dyDescent="0.25">
      <c r="A58" s="145" t="str">
        <f t="shared" si="18"/>
        <v/>
      </c>
      <c r="B58" s="79"/>
      <c r="C58" s="79"/>
      <c r="D58" s="80"/>
      <c r="E58" s="86"/>
      <c r="F58" s="88"/>
      <c r="G58" s="88"/>
      <c r="H58" s="89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9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9"/>
      <c r="BI58" s="88"/>
      <c r="BJ58" s="88"/>
      <c r="BK58" s="88"/>
      <c r="BL58" s="88"/>
      <c r="BM58" s="88"/>
      <c r="BN58" s="89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</row>
    <row r="59" spans="1:101" s="3" customFormat="1" ht="10.5" x14ac:dyDescent="0.25">
      <c r="A59" s="145" t="str">
        <f t="shared" si="18"/>
        <v/>
      </c>
      <c r="B59" s="79"/>
      <c r="C59" s="79"/>
      <c r="D59" s="80"/>
      <c r="E59" s="86"/>
      <c r="F59" s="88"/>
      <c r="G59" s="88"/>
      <c r="H59" s="89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9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9"/>
      <c r="BI59" s="88"/>
      <c r="BJ59" s="88"/>
      <c r="BK59" s="88"/>
      <c r="BL59" s="88"/>
      <c r="BM59" s="88"/>
      <c r="BN59" s="89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</row>
    <row r="60" spans="1:101" s="3" customFormat="1" ht="10.5" x14ac:dyDescent="0.25">
      <c r="A60" s="145" t="str">
        <f t="shared" si="18"/>
        <v/>
      </c>
      <c r="B60" s="79"/>
      <c r="C60" s="79"/>
      <c r="D60" s="80"/>
      <c r="E60" s="86"/>
      <c r="F60" s="88"/>
      <c r="G60" s="88"/>
      <c r="H60" s="89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9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9"/>
      <c r="BI60" s="88"/>
      <c r="BJ60" s="88"/>
      <c r="BK60" s="88"/>
      <c r="BL60" s="88"/>
      <c r="BM60" s="88"/>
      <c r="BN60" s="89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</row>
    <row r="61" spans="1:101" s="3" customFormat="1" ht="10.5" x14ac:dyDescent="0.25">
      <c r="A61" s="145" t="str">
        <f t="shared" si="18"/>
        <v/>
      </c>
      <c r="B61" s="79"/>
      <c r="C61" s="79"/>
      <c r="D61" s="80"/>
      <c r="E61" s="86"/>
      <c r="F61" s="88"/>
      <c r="G61" s="88"/>
      <c r="H61" s="89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9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9"/>
      <c r="BI61" s="88"/>
      <c r="BJ61" s="88"/>
      <c r="BK61" s="88"/>
      <c r="BL61" s="88"/>
      <c r="BM61" s="88"/>
      <c r="BN61" s="89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</row>
    <row r="62" spans="1:101" s="3" customFormat="1" ht="10.5" x14ac:dyDescent="0.25">
      <c r="A62" s="145" t="str">
        <f t="shared" si="18"/>
        <v/>
      </c>
      <c r="B62" s="79"/>
      <c r="C62" s="79"/>
      <c r="D62" s="80"/>
      <c r="E62" s="86"/>
      <c r="F62" s="88"/>
      <c r="G62" s="88"/>
      <c r="H62" s="89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9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9"/>
      <c r="BI62" s="88"/>
      <c r="BJ62" s="88"/>
      <c r="BK62" s="88"/>
      <c r="BL62" s="88"/>
      <c r="BM62" s="88"/>
      <c r="BN62" s="89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</row>
    <row r="63" spans="1:101" s="3" customFormat="1" ht="10.5" x14ac:dyDescent="0.25">
      <c r="A63" s="145" t="str">
        <f t="shared" si="18"/>
        <v/>
      </c>
      <c r="B63" s="79"/>
      <c r="C63" s="79"/>
      <c r="D63" s="80"/>
      <c r="E63" s="86"/>
      <c r="F63" s="88"/>
      <c r="G63" s="88"/>
      <c r="H63" s="89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9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9"/>
      <c r="BI63" s="88"/>
      <c r="BJ63" s="88"/>
      <c r="BK63" s="88"/>
      <c r="BL63" s="88"/>
      <c r="BM63" s="88"/>
      <c r="BN63" s="89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</row>
    <row r="64" spans="1:101" s="3" customFormat="1" ht="10.5" x14ac:dyDescent="0.25">
      <c r="A64" s="145" t="str">
        <f t="shared" si="18"/>
        <v/>
      </c>
      <c r="B64" s="79"/>
      <c r="C64" s="79"/>
      <c r="D64" s="80"/>
      <c r="E64" s="86"/>
      <c r="F64" s="88"/>
      <c r="G64" s="88"/>
      <c r="H64" s="89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9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9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9"/>
      <c r="BI64" s="88"/>
      <c r="BJ64" s="88"/>
      <c r="BK64" s="88"/>
      <c r="BL64" s="88"/>
      <c r="BM64" s="88"/>
      <c r="BN64" s="89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</row>
    <row r="65" spans="1:101" s="3" customFormat="1" ht="10.5" x14ac:dyDescent="0.25">
      <c r="A65" s="145" t="str">
        <f t="shared" si="18"/>
        <v/>
      </c>
      <c r="B65" s="79"/>
      <c r="C65" s="79"/>
      <c r="D65" s="80"/>
      <c r="E65" s="86"/>
      <c r="F65" s="88"/>
      <c r="G65" s="88"/>
      <c r="H65" s="89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9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9"/>
      <c r="BI65" s="88"/>
      <c r="BJ65" s="88"/>
      <c r="BK65" s="88"/>
      <c r="BL65" s="88"/>
      <c r="BM65" s="88"/>
      <c r="BN65" s="89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</row>
    <row r="66" spans="1:101" s="3" customFormat="1" ht="10.5" x14ac:dyDescent="0.25">
      <c r="A66" s="145" t="str">
        <f t="shared" si="18"/>
        <v/>
      </c>
      <c r="B66" s="79"/>
      <c r="C66" s="79"/>
      <c r="D66" s="80"/>
      <c r="E66" s="86"/>
      <c r="F66" s="88"/>
      <c r="G66" s="88"/>
      <c r="H66" s="89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9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9"/>
      <c r="BI66" s="88"/>
      <c r="BJ66" s="88"/>
      <c r="BK66" s="88"/>
      <c r="BL66" s="88"/>
      <c r="BM66" s="88"/>
      <c r="BN66" s="89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</row>
    <row r="67" spans="1:101" s="3" customFormat="1" ht="10.5" x14ac:dyDescent="0.25">
      <c r="A67" s="145" t="str">
        <f t="shared" si="18"/>
        <v/>
      </c>
      <c r="B67" s="79"/>
      <c r="C67" s="79"/>
      <c r="D67" s="80"/>
      <c r="E67" s="86"/>
      <c r="F67" s="88"/>
      <c r="G67" s="88"/>
      <c r="H67" s="89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9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9"/>
      <c r="BI67" s="88"/>
      <c r="BJ67" s="88"/>
      <c r="BK67" s="88"/>
      <c r="BL67" s="88"/>
      <c r="BM67" s="88"/>
      <c r="BN67" s="89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</row>
    <row r="68" spans="1:101" s="3" customFormat="1" ht="10.5" x14ac:dyDescent="0.25">
      <c r="A68" s="145" t="str">
        <f t="shared" si="18"/>
        <v/>
      </c>
      <c r="B68" s="79"/>
      <c r="C68" s="79"/>
      <c r="D68" s="80"/>
      <c r="E68" s="86"/>
      <c r="F68" s="88"/>
      <c r="G68" s="88"/>
      <c r="H68" s="89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9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9"/>
      <c r="BI68" s="88"/>
      <c r="BJ68" s="88"/>
      <c r="BK68" s="88"/>
      <c r="BL68" s="88"/>
      <c r="BM68" s="88"/>
      <c r="BN68" s="89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</row>
    <row r="69" spans="1:101" s="3" customFormat="1" ht="10.5" x14ac:dyDescent="0.25">
      <c r="A69" s="145" t="str">
        <f t="shared" si="18"/>
        <v/>
      </c>
      <c r="B69" s="79"/>
      <c r="C69" s="79"/>
      <c r="D69" s="80"/>
      <c r="E69" s="86"/>
      <c r="F69" s="88"/>
      <c r="G69" s="88"/>
      <c r="H69" s="89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9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9"/>
      <c r="BI69" s="88"/>
      <c r="BJ69" s="88"/>
      <c r="BK69" s="88"/>
      <c r="BL69" s="88"/>
      <c r="BM69" s="88"/>
      <c r="BN69" s="89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</row>
    <row r="70" spans="1:101" s="3" customFormat="1" ht="10.5" x14ac:dyDescent="0.25">
      <c r="A70" s="145" t="str">
        <f t="shared" si="18"/>
        <v/>
      </c>
      <c r="B70" s="79"/>
      <c r="C70" s="79"/>
      <c r="D70" s="80"/>
      <c r="E70" s="86"/>
      <c r="F70" s="88"/>
      <c r="G70" s="88"/>
      <c r="H70" s="89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9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9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9"/>
      <c r="BI70" s="88"/>
      <c r="BJ70" s="88"/>
      <c r="BK70" s="88"/>
      <c r="BL70" s="88"/>
      <c r="BM70" s="88"/>
      <c r="BN70" s="89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</row>
    <row r="71" spans="1:101" x14ac:dyDescent="0.25">
      <c r="A71" s="145" t="str">
        <f t="shared" si="18"/>
        <v/>
      </c>
      <c r="B71" s="79"/>
      <c r="C71" s="79"/>
      <c r="D71" s="80"/>
      <c r="E71" s="86"/>
      <c r="F71" s="88"/>
      <c r="G71" s="88"/>
      <c r="H71" s="89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9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9"/>
      <c r="BI71" s="88"/>
      <c r="BJ71" s="88"/>
      <c r="BK71" s="88"/>
      <c r="BL71" s="88"/>
      <c r="BM71" s="88"/>
      <c r="BN71" s="89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</row>
    <row r="72" spans="1:101" x14ac:dyDescent="0.25">
      <c r="A72" s="145" t="str">
        <f t="shared" si="18"/>
        <v/>
      </c>
      <c r="B72" s="79"/>
      <c r="C72" s="79"/>
      <c r="D72" s="80"/>
      <c r="E72" s="86"/>
      <c r="F72" s="88"/>
      <c r="G72" s="88"/>
      <c r="H72" s="89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9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9"/>
      <c r="BI72" s="88"/>
      <c r="BJ72" s="88"/>
      <c r="BK72" s="88"/>
      <c r="BL72" s="88"/>
      <c r="BM72" s="88"/>
      <c r="BN72" s="89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</row>
    <row r="73" spans="1:101" x14ac:dyDescent="0.25">
      <c r="A73" s="145" t="str">
        <f t="shared" si="18"/>
        <v/>
      </c>
      <c r="B73" s="79"/>
      <c r="C73" s="79"/>
      <c r="D73" s="80"/>
      <c r="E73" s="86"/>
      <c r="F73" s="88"/>
      <c r="G73" s="88"/>
      <c r="H73" s="89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9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9"/>
      <c r="BI73" s="88"/>
      <c r="BJ73" s="88"/>
      <c r="BK73" s="88"/>
      <c r="BL73" s="88"/>
      <c r="BM73" s="88"/>
      <c r="BN73" s="89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</row>
    <row r="74" spans="1:101" x14ac:dyDescent="0.25">
      <c r="A74" s="145" t="str">
        <f t="shared" ref="A74:A108" si="19">IF(D74="","",D74)</f>
        <v/>
      </c>
      <c r="B74" s="79"/>
      <c r="C74" s="79"/>
      <c r="D74" s="80"/>
      <c r="E74" s="86"/>
      <c r="F74" s="88"/>
      <c r="G74" s="88"/>
      <c r="H74" s="89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9"/>
      <c r="BI74" s="88"/>
      <c r="BJ74" s="88"/>
      <c r="BK74" s="88"/>
      <c r="BL74" s="88"/>
      <c r="BM74" s="88"/>
      <c r="BN74" s="89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</row>
    <row r="75" spans="1:101" x14ac:dyDescent="0.25">
      <c r="A75" s="145" t="str">
        <f t="shared" si="19"/>
        <v/>
      </c>
      <c r="B75" s="79"/>
      <c r="C75" s="79"/>
      <c r="D75" s="80"/>
      <c r="E75" s="86"/>
      <c r="F75" s="88"/>
      <c r="G75" s="88"/>
      <c r="H75" s="89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9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9"/>
      <c r="BI75" s="88"/>
      <c r="BJ75" s="88"/>
      <c r="BK75" s="88"/>
      <c r="BL75" s="88"/>
      <c r="BM75" s="88"/>
      <c r="BN75" s="89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</row>
    <row r="76" spans="1:101" x14ac:dyDescent="0.25">
      <c r="A76" s="145" t="str">
        <f t="shared" si="19"/>
        <v/>
      </c>
      <c r="B76" s="79"/>
      <c r="C76" s="79"/>
      <c r="D76" s="80"/>
      <c r="E76" s="86"/>
      <c r="F76" s="88"/>
      <c r="G76" s="88"/>
      <c r="H76" s="89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9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9"/>
      <c r="BI76" s="88"/>
      <c r="BJ76" s="88"/>
      <c r="BK76" s="88"/>
      <c r="BL76" s="88"/>
      <c r="BM76" s="88"/>
      <c r="BN76" s="89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</row>
    <row r="77" spans="1:101" x14ac:dyDescent="0.25">
      <c r="A77" s="145" t="str">
        <f t="shared" si="19"/>
        <v/>
      </c>
      <c r="B77" s="79"/>
      <c r="C77" s="79"/>
      <c r="D77" s="80"/>
      <c r="E77" s="86"/>
      <c r="F77" s="88"/>
      <c r="G77" s="88"/>
      <c r="H77" s="89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9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9"/>
      <c r="BI77" s="88"/>
      <c r="BJ77" s="88"/>
      <c r="BK77" s="88"/>
      <c r="BL77" s="88"/>
      <c r="BM77" s="88"/>
      <c r="BN77" s="89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</row>
    <row r="78" spans="1:101" x14ac:dyDescent="0.25">
      <c r="A78" s="145" t="str">
        <f t="shared" si="19"/>
        <v/>
      </c>
      <c r="B78" s="79"/>
      <c r="C78" s="79"/>
      <c r="D78" s="80"/>
      <c r="E78" s="86"/>
      <c r="F78" s="88"/>
      <c r="G78" s="88"/>
      <c r="H78" s="89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9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9"/>
      <c r="BI78" s="88"/>
      <c r="BJ78" s="88"/>
      <c r="BK78" s="88"/>
      <c r="BL78" s="88"/>
      <c r="BM78" s="88"/>
      <c r="BN78" s="89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</row>
    <row r="79" spans="1:101" x14ac:dyDescent="0.25">
      <c r="A79" s="145" t="str">
        <f t="shared" si="19"/>
        <v/>
      </c>
      <c r="B79" s="79"/>
      <c r="C79" s="79"/>
      <c r="D79" s="80"/>
      <c r="E79" s="86"/>
      <c r="F79" s="88"/>
      <c r="G79" s="88"/>
      <c r="H79" s="89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9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9"/>
      <c r="BI79" s="88"/>
      <c r="BJ79" s="88"/>
      <c r="BK79" s="88"/>
      <c r="BL79" s="88"/>
      <c r="BM79" s="88"/>
      <c r="BN79" s="89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</row>
    <row r="80" spans="1:101" x14ac:dyDescent="0.25">
      <c r="A80" s="145" t="str">
        <f t="shared" si="19"/>
        <v/>
      </c>
      <c r="B80" s="79"/>
      <c r="C80" s="79"/>
      <c r="D80" s="80"/>
      <c r="E80" s="86"/>
      <c r="F80" s="88"/>
      <c r="G80" s="88"/>
      <c r="H80" s="89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9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9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9"/>
      <c r="BI80" s="88"/>
      <c r="BJ80" s="88"/>
      <c r="BK80" s="88"/>
      <c r="BL80" s="88"/>
      <c r="BM80" s="88"/>
      <c r="BN80" s="89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</row>
    <row r="81" spans="1:101" x14ac:dyDescent="0.25">
      <c r="A81" s="145" t="str">
        <f t="shared" si="19"/>
        <v/>
      </c>
      <c r="B81" s="79"/>
      <c r="C81" s="79"/>
      <c r="D81" s="80"/>
      <c r="E81" s="86"/>
      <c r="F81" s="88"/>
      <c r="G81" s="88"/>
      <c r="H81" s="89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9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9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9"/>
      <c r="BI81" s="88"/>
      <c r="BJ81" s="88"/>
      <c r="BK81" s="88"/>
      <c r="BL81" s="88"/>
      <c r="BM81" s="88"/>
      <c r="BN81" s="89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</row>
    <row r="82" spans="1:101" x14ac:dyDescent="0.25">
      <c r="A82" s="145" t="str">
        <f t="shared" si="19"/>
        <v/>
      </c>
      <c r="B82" s="79"/>
      <c r="C82" s="79"/>
      <c r="D82" s="80"/>
      <c r="E82" s="86"/>
      <c r="F82" s="88"/>
      <c r="G82" s="88"/>
      <c r="H82" s="89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9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9"/>
      <c r="BI82" s="88"/>
      <c r="BJ82" s="88"/>
      <c r="BK82" s="88"/>
      <c r="BL82" s="88"/>
      <c r="BM82" s="88"/>
      <c r="BN82" s="89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</row>
    <row r="83" spans="1:101" x14ac:dyDescent="0.25">
      <c r="A83" s="145" t="str">
        <f t="shared" si="19"/>
        <v/>
      </c>
      <c r="B83" s="79"/>
      <c r="C83" s="79"/>
      <c r="D83" s="80"/>
      <c r="E83" s="86"/>
      <c r="F83" s="88"/>
      <c r="G83" s="88"/>
      <c r="H83" s="89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9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9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9"/>
      <c r="BI83" s="88"/>
      <c r="BJ83" s="88"/>
      <c r="BK83" s="88"/>
      <c r="BL83" s="88"/>
      <c r="BM83" s="88"/>
      <c r="BN83" s="89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</row>
    <row r="84" spans="1:101" x14ac:dyDescent="0.25">
      <c r="A84" s="145" t="str">
        <f t="shared" si="19"/>
        <v/>
      </c>
      <c r="B84" s="79"/>
      <c r="C84" s="79"/>
      <c r="D84" s="80"/>
      <c r="E84" s="86"/>
      <c r="F84" s="88"/>
      <c r="G84" s="88"/>
      <c r="H84" s="89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9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9"/>
      <c r="BI84" s="88"/>
      <c r="BJ84" s="88"/>
      <c r="BK84" s="88"/>
      <c r="BL84" s="88"/>
      <c r="BM84" s="88"/>
      <c r="BN84" s="89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</row>
    <row r="85" spans="1:101" x14ac:dyDescent="0.25">
      <c r="A85" s="145" t="str">
        <f t="shared" si="19"/>
        <v/>
      </c>
      <c r="B85" s="79"/>
      <c r="C85" s="79"/>
      <c r="D85" s="80"/>
      <c r="E85" s="86"/>
      <c r="F85" s="88"/>
      <c r="G85" s="88"/>
      <c r="H85" s="89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9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9"/>
      <c r="BI85" s="88"/>
      <c r="BJ85" s="88"/>
      <c r="BK85" s="88"/>
      <c r="BL85" s="88"/>
      <c r="BM85" s="88"/>
      <c r="BN85" s="89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</row>
    <row r="86" spans="1:101" x14ac:dyDescent="0.25">
      <c r="A86" s="145" t="str">
        <f t="shared" si="19"/>
        <v/>
      </c>
      <c r="B86" s="79"/>
      <c r="C86" s="79"/>
      <c r="D86" s="80"/>
      <c r="E86" s="86"/>
      <c r="F86" s="88"/>
      <c r="G86" s="88"/>
      <c r="H86" s="89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9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9"/>
      <c r="BI86" s="88"/>
      <c r="BJ86" s="88"/>
      <c r="BK86" s="88"/>
      <c r="BL86" s="88"/>
      <c r="BM86" s="88"/>
      <c r="BN86" s="89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</row>
    <row r="87" spans="1:101" x14ac:dyDescent="0.25">
      <c r="A87" s="145" t="str">
        <f t="shared" si="19"/>
        <v/>
      </c>
      <c r="B87" s="79"/>
      <c r="C87" s="79"/>
      <c r="D87" s="80"/>
      <c r="E87" s="86"/>
      <c r="F87" s="88"/>
      <c r="G87" s="88"/>
      <c r="H87" s="89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9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9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9"/>
      <c r="BI87" s="88"/>
      <c r="BJ87" s="88"/>
      <c r="BK87" s="88"/>
      <c r="BL87" s="88"/>
      <c r="BM87" s="88"/>
      <c r="BN87" s="89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</row>
    <row r="88" spans="1:101" x14ac:dyDescent="0.25">
      <c r="A88" s="145" t="str">
        <f t="shared" si="19"/>
        <v/>
      </c>
      <c r="B88" s="79"/>
      <c r="C88" s="79"/>
      <c r="D88" s="80"/>
      <c r="E88" s="86"/>
      <c r="F88" s="88"/>
      <c r="G88" s="88"/>
      <c r="H88" s="89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9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9"/>
      <c r="BI88" s="88"/>
      <c r="BJ88" s="88"/>
      <c r="BK88" s="88"/>
      <c r="BL88" s="88"/>
      <c r="BM88" s="88"/>
      <c r="BN88" s="89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</row>
    <row r="89" spans="1:101" x14ac:dyDescent="0.25">
      <c r="A89" s="145" t="str">
        <f t="shared" si="19"/>
        <v/>
      </c>
      <c r="B89" s="79"/>
      <c r="C89" s="79"/>
      <c r="D89" s="80"/>
      <c r="E89" s="86"/>
      <c r="F89" s="88"/>
      <c r="G89" s="88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9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9"/>
      <c r="BI89" s="88"/>
      <c r="BJ89" s="88"/>
      <c r="BK89" s="88"/>
      <c r="BL89" s="88"/>
      <c r="BM89" s="88"/>
      <c r="BN89" s="89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</row>
    <row r="90" spans="1:101" x14ac:dyDescent="0.25">
      <c r="A90" s="145" t="str">
        <f t="shared" si="19"/>
        <v/>
      </c>
      <c r="B90" s="79"/>
      <c r="C90" s="79"/>
      <c r="D90" s="80"/>
      <c r="E90" s="86"/>
      <c r="F90" s="88"/>
      <c r="G90" s="88"/>
      <c r="H90" s="89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9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9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9"/>
      <c r="BI90" s="88"/>
      <c r="BJ90" s="88"/>
      <c r="BK90" s="88"/>
      <c r="BL90" s="88"/>
      <c r="BM90" s="88"/>
      <c r="BN90" s="89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</row>
    <row r="91" spans="1:101" x14ac:dyDescent="0.25">
      <c r="A91" s="145" t="str">
        <f t="shared" si="19"/>
        <v/>
      </c>
      <c r="B91" s="79"/>
      <c r="C91" s="79"/>
      <c r="D91" s="80"/>
      <c r="E91" s="86"/>
      <c r="F91" s="88"/>
      <c r="G91" s="88"/>
      <c r="H91" s="89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9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9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9"/>
      <c r="BI91" s="88"/>
      <c r="BJ91" s="88"/>
      <c r="BK91" s="88"/>
      <c r="BL91" s="88"/>
      <c r="BM91" s="88"/>
      <c r="BN91" s="89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</row>
    <row r="92" spans="1:101" x14ac:dyDescent="0.25">
      <c r="A92" s="145" t="str">
        <f t="shared" si="19"/>
        <v/>
      </c>
      <c r="B92" s="79"/>
      <c r="C92" s="79"/>
      <c r="D92" s="80"/>
      <c r="E92" s="86"/>
      <c r="F92" s="88"/>
      <c r="G92" s="88"/>
      <c r="H92" s="89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9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9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9"/>
      <c r="BI92" s="88"/>
      <c r="BJ92" s="88"/>
      <c r="BK92" s="88"/>
      <c r="BL92" s="88"/>
      <c r="BM92" s="88"/>
      <c r="BN92" s="89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</row>
    <row r="93" spans="1:101" x14ac:dyDescent="0.25">
      <c r="A93" s="145" t="str">
        <f t="shared" si="19"/>
        <v/>
      </c>
      <c r="B93" s="79"/>
      <c r="C93" s="79"/>
      <c r="D93" s="80"/>
      <c r="E93" s="86"/>
      <c r="F93" s="88"/>
      <c r="G93" s="88"/>
      <c r="H93" s="89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9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9"/>
      <c r="BI93" s="88"/>
      <c r="BJ93" s="88"/>
      <c r="BK93" s="88"/>
      <c r="BL93" s="88"/>
      <c r="BM93" s="88"/>
      <c r="BN93" s="89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</row>
    <row r="94" spans="1:101" x14ac:dyDescent="0.25">
      <c r="A94" s="145" t="str">
        <f t="shared" si="19"/>
        <v/>
      </c>
      <c r="B94" s="79"/>
      <c r="C94" s="79"/>
      <c r="D94" s="80"/>
      <c r="E94" s="86"/>
      <c r="F94" s="88"/>
      <c r="G94" s="88"/>
      <c r="H94" s="89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9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9"/>
      <c r="BI94" s="88"/>
      <c r="BJ94" s="88"/>
      <c r="BK94" s="88"/>
      <c r="BL94" s="88"/>
      <c r="BM94" s="88"/>
      <c r="BN94" s="89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</row>
    <row r="95" spans="1:101" x14ac:dyDescent="0.25">
      <c r="A95" s="145" t="str">
        <f t="shared" si="19"/>
        <v/>
      </c>
      <c r="B95" s="79"/>
      <c r="C95" s="79"/>
      <c r="D95" s="80"/>
      <c r="E95" s="86"/>
      <c r="F95" s="88"/>
      <c r="G95" s="88"/>
      <c r="H95" s="89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9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9"/>
      <c r="BI95" s="88"/>
      <c r="BJ95" s="88"/>
      <c r="BK95" s="88"/>
      <c r="BL95" s="88"/>
      <c r="BM95" s="88"/>
      <c r="BN95" s="89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</row>
    <row r="96" spans="1:101" x14ac:dyDescent="0.25">
      <c r="A96" s="145" t="str">
        <f t="shared" si="19"/>
        <v/>
      </c>
      <c r="B96" s="79"/>
      <c r="C96" s="79"/>
      <c r="D96" s="80"/>
      <c r="E96" s="86"/>
      <c r="F96" s="88"/>
      <c r="G96" s="88"/>
      <c r="H96" s="89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9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9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9"/>
      <c r="BI96" s="88"/>
      <c r="BJ96" s="88"/>
      <c r="BK96" s="88"/>
      <c r="BL96" s="88"/>
      <c r="BM96" s="88"/>
      <c r="BN96" s="89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</row>
    <row r="97" spans="1:101" x14ac:dyDescent="0.25">
      <c r="A97" s="145" t="str">
        <f t="shared" si="19"/>
        <v/>
      </c>
      <c r="B97" s="79"/>
      <c r="C97" s="79"/>
      <c r="D97" s="80"/>
      <c r="E97" s="86"/>
      <c r="F97" s="88"/>
      <c r="G97" s="88"/>
      <c r="H97" s="89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9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9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9"/>
      <c r="BI97" s="88"/>
      <c r="BJ97" s="88"/>
      <c r="BK97" s="88"/>
      <c r="BL97" s="88"/>
      <c r="BM97" s="88"/>
      <c r="BN97" s="89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</row>
    <row r="98" spans="1:101" x14ac:dyDescent="0.25">
      <c r="A98" s="145" t="str">
        <f t="shared" si="19"/>
        <v/>
      </c>
      <c r="B98" s="79"/>
      <c r="C98" s="79"/>
      <c r="D98" s="80"/>
      <c r="E98" s="86"/>
      <c r="F98" s="88"/>
      <c r="G98" s="88"/>
      <c r="H98" s="89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9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9"/>
      <c r="BI98" s="88"/>
      <c r="BJ98" s="88"/>
      <c r="BK98" s="88"/>
      <c r="BL98" s="88"/>
      <c r="BM98" s="88"/>
      <c r="BN98" s="89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</row>
    <row r="99" spans="1:101" x14ac:dyDescent="0.25">
      <c r="A99" s="145" t="str">
        <f t="shared" si="19"/>
        <v/>
      </c>
      <c r="B99" s="79"/>
      <c r="C99" s="79"/>
      <c r="D99" s="80"/>
      <c r="E99" s="86"/>
      <c r="F99" s="88"/>
      <c r="G99" s="88"/>
      <c r="H99" s="89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9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9"/>
      <c r="BI99" s="88"/>
      <c r="BJ99" s="88"/>
      <c r="BK99" s="88"/>
      <c r="BL99" s="88"/>
      <c r="BM99" s="88"/>
      <c r="BN99" s="89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</row>
    <row r="100" spans="1:101" x14ac:dyDescent="0.25">
      <c r="A100" s="145" t="str">
        <f t="shared" si="19"/>
        <v/>
      </c>
      <c r="B100" s="79"/>
      <c r="C100" s="79"/>
      <c r="D100" s="80"/>
      <c r="E100" s="86"/>
      <c r="F100" s="88"/>
      <c r="G100" s="88"/>
      <c r="H100" s="89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9"/>
      <c r="BI100" s="88"/>
      <c r="BJ100" s="88"/>
      <c r="BK100" s="88"/>
      <c r="BL100" s="88"/>
      <c r="BM100" s="88"/>
      <c r="BN100" s="89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</row>
    <row r="101" spans="1:101" x14ac:dyDescent="0.25">
      <c r="A101" s="145" t="str">
        <f t="shared" si="19"/>
        <v/>
      </c>
      <c r="B101" s="79"/>
      <c r="C101" s="79"/>
      <c r="D101" s="80"/>
      <c r="E101" s="86"/>
      <c r="F101" s="88"/>
      <c r="G101" s="88"/>
      <c r="H101" s="89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9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9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9"/>
      <c r="BI101" s="88"/>
      <c r="BJ101" s="88"/>
      <c r="BK101" s="88"/>
      <c r="BL101" s="88"/>
      <c r="BM101" s="88"/>
      <c r="BN101" s="89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</row>
    <row r="102" spans="1:101" x14ac:dyDescent="0.25">
      <c r="A102" s="145" t="str">
        <f t="shared" si="19"/>
        <v/>
      </c>
      <c r="B102" s="79"/>
      <c r="C102" s="79"/>
      <c r="D102" s="80"/>
      <c r="E102" s="86"/>
      <c r="F102" s="88"/>
      <c r="G102" s="88"/>
      <c r="H102" s="89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9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9"/>
      <c r="BI102" s="88"/>
      <c r="BJ102" s="88"/>
      <c r="BK102" s="88"/>
      <c r="BL102" s="88"/>
      <c r="BM102" s="88"/>
      <c r="BN102" s="89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</row>
    <row r="103" spans="1:101" x14ac:dyDescent="0.25">
      <c r="A103" s="145" t="str">
        <f t="shared" si="19"/>
        <v/>
      </c>
      <c r="B103" s="79"/>
      <c r="C103" s="79"/>
      <c r="D103" s="80"/>
      <c r="E103" s="86"/>
      <c r="F103" s="88"/>
      <c r="G103" s="88"/>
      <c r="H103" s="89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9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9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9"/>
      <c r="BI103" s="88"/>
      <c r="BJ103" s="88"/>
      <c r="BK103" s="88"/>
      <c r="BL103" s="88"/>
      <c r="BM103" s="88"/>
      <c r="BN103" s="89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</row>
    <row r="104" spans="1:101" x14ac:dyDescent="0.25">
      <c r="A104" s="145" t="str">
        <f t="shared" si="19"/>
        <v/>
      </c>
      <c r="B104" s="79"/>
      <c r="C104" s="79"/>
      <c r="D104" s="80"/>
      <c r="E104" s="86"/>
      <c r="F104" s="88"/>
      <c r="G104" s="88"/>
      <c r="H104" s="89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9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9"/>
      <c r="BI104" s="88"/>
      <c r="BJ104" s="88"/>
      <c r="BK104" s="88"/>
      <c r="BL104" s="88"/>
      <c r="BM104" s="88"/>
      <c r="BN104" s="89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</row>
    <row r="105" spans="1:101" x14ac:dyDescent="0.25">
      <c r="A105" s="145" t="str">
        <f t="shared" si="19"/>
        <v/>
      </c>
      <c r="B105" s="79"/>
      <c r="C105" s="79"/>
      <c r="D105" s="80"/>
      <c r="E105" s="86"/>
      <c r="F105" s="88"/>
      <c r="G105" s="88"/>
      <c r="H105" s="89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9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9"/>
      <c r="BI105" s="88"/>
      <c r="BJ105" s="88"/>
      <c r="BK105" s="88"/>
      <c r="BL105" s="88"/>
      <c r="BM105" s="88"/>
      <c r="BN105" s="89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</row>
    <row r="106" spans="1:101" x14ac:dyDescent="0.25">
      <c r="A106" s="145" t="str">
        <f t="shared" si="19"/>
        <v/>
      </c>
      <c r="B106" s="79"/>
      <c r="C106" s="79"/>
      <c r="D106" s="80"/>
      <c r="E106" s="86"/>
      <c r="F106" s="88"/>
      <c r="G106" s="88"/>
      <c r="H106" s="89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9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9"/>
      <c r="BI106" s="88"/>
      <c r="BJ106" s="88"/>
      <c r="BK106" s="88"/>
      <c r="BL106" s="88"/>
      <c r="BM106" s="88"/>
      <c r="BN106" s="89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</row>
    <row r="107" spans="1:101" x14ac:dyDescent="0.25">
      <c r="A107" s="145" t="str">
        <f t="shared" si="19"/>
        <v/>
      </c>
      <c r="B107" s="79"/>
      <c r="C107" s="79"/>
      <c r="D107" s="80"/>
      <c r="E107" s="86"/>
      <c r="F107" s="88"/>
      <c r="G107" s="88"/>
      <c r="H107" s="89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9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9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9"/>
      <c r="BI107" s="88"/>
      <c r="BJ107" s="88"/>
      <c r="BK107" s="88"/>
      <c r="BL107" s="88"/>
      <c r="BM107" s="88"/>
      <c r="BN107" s="89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</row>
    <row r="108" spans="1:101" x14ac:dyDescent="0.25">
      <c r="A108" s="145" t="str">
        <f t="shared" si="19"/>
        <v/>
      </c>
      <c r="B108" s="79"/>
      <c r="C108" s="79"/>
      <c r="D108" s="80"/>
      <c r="E108" s="86"/>
      <c r="F108" s="88"/>
      <c r="G108" s="88"/>
      <c r="H108" s="89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9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9"/>
      <c r="BI108" s="88"/>
      <c r="BJ108" s="88"/>
      <c r="BK108" s="88"/>
      <c r="BL108" s="88"/>
      <c r="BM108" s="88"/>
      <c r="BN108" s="89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</row>
  </sheetData>
  <mergeCells count="13">
    <mergeCell ref="CL5:CW5"/>
    <mergeCell ref="R5:AC5"/>
    <mergeCell ref="AD5:AO5"/>
    <mergeCell ref="F5:Q5"/>
    <mergeCell ref="B5:B8"/>
    <mergeCell ref="C5:C8"/>
    <mergeCell ref="D5:D8"/>
    <mergeCell ref="E5:E8"/>
    <mergeCell ref="A5:A8"/>
    <mergeCell ref="AP5:BA5"/>
    <mergeCell ref="BB5:BM5"/>
    <mergeCell ref="BN5:BY5"/>
    <mergeCell ref="BZ5:CK5"/>
  </mergeCells>
  <phoneticPr fontId="21" type="noConversion"/>
  <dataValidations disablePrompts="1" count="1">
    <dataValidation type="list" allowBlank="1" showInputMessage="1" showErrorMessage="1" sqref="E9:E108" xr:uid="{12BF6CA7-FD35-453E-9614-A1856A8DD331}">
      <formula1>"Mois, Année"</formula1>
    </dataValidation>
  </dataValidations>
  <pageMargins left="0.2" right="0.17013888888888901" top="0.179861111111111" bottom="0.25972222222222202" header="0.17013888888888901" footer="0.51180555555555496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7A84-845A-4D72-9A42-471091D11A73}">
  <sheetPr>
    <tabColor theme="1" tint="0.499984740745262"/>
  </sheetPr>
  <dimension ref="A1:CW108"/>
  <sheetViews>
    <sheetView zoomScale="70" zoomScaleNormal="70" workbookViewId="0">
      <pane xSplit="5" ySplit="8" topLeftCell="AP9" activePane="bottomRight" state="frozen"/>
      <selection activeCell="R18" sqref="R18"/>
      <selection pane="topRight" activeCell="R18" sqref="R18"/>
      <selection pane="bottomLeft" activeCell="R18" sqref="R18"/>
      <selection pane="bottomRight" activeCell="AP3" sqref="AP3"/>
    </sheetView>
  </sheetViews>
  <sheetFormatPr baseColWidth="10" defaultColWidth="9.1796875" defaultRowHeight="12.5" outlineLevelRow="1" outlineLevelCol="1" x14ac:dyDescent="0.25"/>
  <cols>
    <col min="1" max="1" width="9.1796875" style="4" hidden="1" customWidth="1" outlineLevel="1"/>
    <col min="2" max="2" width="20.7265625" style="78" customWidth="1" collapsed="1"/>
    <col min="3" max="3" width="9.7265625" style="78" customWidth="1"/>
    <col min="4" max="4" width="19.54296875" style="78" customWidth="1"/>
    <col min="5" max="5" width="8.54296875" style="87" customWidth="1"/>
    <col min="6" max="32" width="5.6328125" style="90" customWidth="1"/>
    <col min="33" max="40" width="5.6328125" style="91" customWidth="1"/>
    <col min="41" max="41" width="5.6328125" style="92" customWidth="1"/>
    <col min="42" max="44" width="5.6328125" style="90" customWidth="1"/>
    <col min="45" max="52" width="5.6328125" style="91" customWidth="1"/>
    <col min="53" max="53" width="5.6328125" style="92" customWidth="1"/>
    <col min="54" max="56" width="5.6328125" style="90" customWidth="1"/>
    <col min="57" max="64" width="5.6328125" style="91" customWidth="1"/>
    <col min="65" max="65" width="5.6328125" style="92" customWidth="1"/>
    <col min="66" max="68" width="5.6328125" style="90" customWidth="1"/>
    <col min="69" max="76" width="5.6328125" style="91" customWidth="1"/>
    <col min="77" max="77" width="5.6328125" style="92" customWidth="1"/>
    <col min="78" max="80" width="5.6328125" style="90" customWidth="1"/>
    <col min="81" max="88" width="5.6328125" style="91" customWidth="1"/>
    <col min="89" max="89" width="5.6328125" style="92" customWidth="1"/>
    <col min="90" max="92" width="5.6328125" style="90" customWidth="1"/>
    <col min="93" max="100" width="5.6328125" style="91" customWidth="1"/>
    <col min="101" max="101" width="5.6328125" style="92" customWidth="1"/>
    <col min="102" max="16384" width="9.1796875" style="4"/>
  </cols>
  <sheetData>
    <row r="1" spans="1:101" s="72" customFormat="1" ht="22" thickTop="1" thickBot="1" x14ac:dyDescent="0.25">
      <c r="B1" s="74" t="s">
        <v>35</v>
      </c>
      <c r="C1" s="75"/>
      <c r="D1" s="73" t="s">
        <v>255</v>
      </c>
      <c r="E1" s="8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1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1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1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1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1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1"/>
    </row>
    <row r="2" spans="1:101" s="2" customFormat="1" ht="11" thickTop="1" x14ac:dyDescent="0.25">
      <c r="B2" s="76"/>
      <c r="C2" s="76"/>
      <c r="D2" s="76"/>
      <c r="E2" s="84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 ht="14.5" x14ac:dyDescent="0.35">
      <c r="B3" s="178" t="s">
        <v>112</v>
      </c>
      <c r="C3" s="76"/>
      <c r="D3" s="77"/>
      <c r="E3" s="85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9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9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9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9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9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9"/>
    </row>
    <row r="4" spans="1:101" x14ac:dyDescent="0.25">
      <c r="B4" s="76"/>
      <c r="C4" s="76"/>
      <c r="D4" s="77"/>
      <c r="E4" s="85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9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9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9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9"/>
    </row>
    <row r="5" spans="1:101" s="93" customFormat="1" ht="14.5" customHeight="1" x14ac:dyDescent="0.35">
      <c r="A5" s="176" t="str">
        <f>D5</f>
        <v>Echelon</v>
      </c>
      <c r="B5" s="176" t="s">
        <v>37</v>
      </c>
      <c r="C5" s="176" t="s">
        <v>36</v>
      </c>
      <c r="D5" s="176" t="s">
        <v>80</v>
      </c>
      <c r="E5" s="176" t="s">
        <v>45</v>
      </c>
      <c r="F5" s="177">
        <v>2018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>
        <v>2019</v>
      </c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>
        <v>2020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>
        <v>2021</v>
      </c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>
        <v>2022</v>
      </c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>
        <v>2023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>
        <v>2024</v>
      </c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>
        <v>2025</v>
      </c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</row>
    <row r="6" spans="1:101" s="2" customFormat="1" ht="20" hidden="1" customHeight="1" outlineLevel="1" x14ac:dyDescent="0.2">
      <c r="A6" s="176"/>
      <c r="B6" s="176"/>
      <c r="C6" s="176"/>
      <c r="D6" s="176"/>
      <c r="E6" s="176"/>
      <c r="F6" s="81" t="s">
        <v>38</v>
      </c>
      <c r="G6" s="81" t="s">
        <v>39</v>
      </c>
      <c r="H6" s="81" t="s">
        <v>2</v>
      </c>
      <c r="I6" s="81" t="s">
        <v>3</v>
      </c>
      <c r="J6" s="81" t="s">
        <v>4</v>
      </c>
      <c r="K6" s="81" t="s">
        <v>5</v>
      </c>
      <c r="L6" s="81" t="s">
        <v>40</v>
      </c>
      <c r="M6" s="81" t="s">
        <v>7</v>
      </c>
      <c r="N6" s="81" t="s">
        <v>41</v>
      </c>
      <c r="O6" s="81" t="s">
        <v>42</v>
      </c>
      <c r="P6" s="81" t="s">
        <v>43</v>
      </c>
      <c r="Q6" s="81" t="s">
        <v>44</v>
      </c>
      <c r="R6" s="81" t="s">
        <v>38</v>
      </c>
      <c r="S6" s="81" t="s">
        <v>39</v>
      </c>
      <c r="T6" s="81" t="s">
        <v>2</v>
      </c>
      <c r="U6" s="81" t="s">
        <v>3</v>
      </c>
      <c r="V6" s="81" t="s">
        <v>4</v>
      </c>
      <c r="W6" s="81" t="s">
        <v>5</v>
      </c>
      <c r="X6" s="81" t="s">
        <v>40</v>
      </c>
      <c r="Y6" s="81" t="s">
        <v>7</v>
      </c>
      <c r="Z6" s="81" t="s">
        <v>41</v>
      </c>
      <c r="AA6" s="81" t="s">
        <v>42</v>
      </c>
      <c r="AB6" s="81" t="s">
        <v>43</v>
      </c>
      <c r="AC6" s="81" t="s">
        <v>44</v>
      </c>
      <c r="AD6" s="81" t="str">
        <f>R6</f>
        <v>Janv.</v>
      </c>
      <c r="AE6" s="81" t="str">
        <f t="shared" ref="AE6:AO6" si="0">S6</f>
        <v>Fév.</v>
      </c>
      <c r="AF6" s="81" t="str">
        <f t="shared" si="0"/>
        <v>Mars</v>
      </c>
      <c r="AG6" s="81" t="str">
        <f t="shared" si="0"/>
        <v>Avril</v>
      </c>
      <c r="AH6" s="81" t="str">
        <f t="shared" si="0"/>
        <v>Mai</v>
      </c>
      <c r="AI6" s="81" t="str">
        <f t="shared" si="0"/>
        <v>Juin</v>
      </c>
      <c r="AJ6" s="81" t="str">
        <f t="shared" si="0"/>
        <v>Juil.</v>
      </c>
      <c r="AK6" s="81" t="str">
        <f t="shared" si="0"/>
        <v>Août</v>
      </c>
      <c r="AL6" s="81" t="str">
        <f t="shared" si="0"/>
        <v>Sept.</v>
      </c>
      <c r="AM6" s="81" t="str">
        <f t="shared" si="0"/>
        <v>Oct.</v>
      </c>
      <c r="AN6" s="81" t="str">
        <f t="shared" si="0"/>
        <v>Nov.</v>
      </c>
      <c r="AO6" s="81" t="str">
        <f t="shared" si="0"/>
        <v>Déc.</v>
      </c>
      <c r="AP6" s="81" t="str">
        <f>AD6</f>
        <v>Janv.</v>
      </c>
      <c r="AQ6" s="81" t="str">
        <f t="shared" ref="AQ6:BA6" si="1">AE6</f>
        <v>Fév.</v>
      </c>
      <c r="AR6" s="81" t="str">
        <f t="shared" si="1"/>
        <v>Mars</v>
      </c>
      <c r="AS6" s="81" t="str">
        <f t="shared" si="1"/>
        <v>Avril</v>
      </c>
      <c r="AT6" s="81" t="str">
        <f t="shared" si="1"/>
        <v>Mai</v>
      </c>
      <c r="AU6" s="81" t="str">
        <f t="shared" si="1"/>
        <v>Juin</v>
      </c>
      <c r="AV6" s="81" t="str">
        <f t="shared" si="1"/>
        <v>Juil.</v>
      </c>
      <c r="AW6" s="81" t="str">
        <f t="shared" si="1"/>
        <v>Août</v>
      </c>
      <c r="AX6" s="81" t="str">
        <f t="shared" si="1"/>
        <v>Sept.</v>
      </c>
      <c r="AY6" s="81" t="str">
        <f t="shared" si="1"/>
        <v>Oct.</v>
      </c>
      <c r="AZ6" s="81" t="str">
        <f t="shared" si="1"/>
        <v>Nov.</v>
      </c>
      <c r="BA6" s="81" t="str">
        <f t="shared" si="1"/>
        <v>Déc.</v>
      </c>
      <c r="BB6" s="81" t="str">
        <f>AP6</f>
        <v>Janv.</v>
      </c>
      <c r="BC6" s="81" t="str">
        <f t="shared" ref="BC6:BM6" si="2">AQ6</f>
        <v>Fév.</v>
      </c>
      <c r="BD6" s="81" t="str">
        <f t="shared" si="2"/>
        <v>Mars</v>
      </c>
      <c r="BE6" s="81" t="str">
        <f t="shared" si="2"/>
        <v>Avril</v>
      </c>
      <c r="BF6" s="81" t="str">
        <f t="shared" si="2"/>
        <v>Mai</v>
      </c>
      <c r="BG6" s="81" t="str">
        <f t="shared" si="2"/>
        <v>Juin</v>
      </c>
      <c r="BH6" s="81" t="str">
        <f t="shared" si="2"/>
        <v>Juil.</v>
      </c>
      <c r="BI6" s="81" t="str">
        <f t="shared" si="2"/>
        <v>Août</v>
      </c>
      <c r="BJ6" s="81" t="str">
        <f t="shared" si="2"/>
        <v>Sept.</v>
      </c>
      <c r="BK6" s="81" t="str">
        <f t="shared" si="2"/>
        <v>Oct.</v>
      </c>
      <c r="BL6" s="81" t="str">
        <f t="shared" si="2"/>
        <v>Nov.</v>
      </c>
      <c r="BM6" s="81" t="str">
        <f t="shared" si="2"/>
        <v>Déc.</v>
      </c>
      <c r="BN6" s="81" t="str">
        <f>BB6</f>
        <v>Janv.</v>
      </c>
      <c r="BO6" s="81" t="str">
        <f t="shared" ref="BO6:BY6" si="3">BC6</f>
        <v>Fév.</v>
      </c>
      <c r="BP6" s="81" t="str">
        <f t="shared" si="3"/>
        <v>Mars</v>
      </c>
      <c r="BQ6" s="81" t="str">
        <f t="shared" si="3"/>
        <v>Avril</v>
      </c>
      <c r="BR6" s="81" t="str">
        <f t="shared" si="3"/>
        <v>Mai</v>
      </c>
      <c r="BS6" s="81" t="str">
        <f t="shared" si="3"/>
        <v>Juin</v>
      </c>
      <c r="BT6" s="81" t="str">
        <f t="shared" si="3"/>
        <v>Juil.</v>
      </c>
      <c r="BU6" s="81" t="str">
        <f t="shared" si="3"/>
        <v>Août</v>
      </c>
      <c r="BV6" s="81" t="str">
        <f t="shared" si="3"/>
        <v>Sept.</v>
      </c>
      <c r="BW6" s="81" t="str">
        <f t="shared" si="3"/>
        <v>Oct.</v>
      </c>
      <c r="BX6" s="81" t="str">
        <f t="shared" si="3"/>
        <v>Nov.</v>
      </c>
      <c r="BY6" s="81" t="str">
        <f t="shared" si="3"/>
        <v>Déc.</v>
      </c>
      <c r="BZ6" s="81" t="str">
        <f>BN6</f>
        <v>Janv.</v>
      </c>
      <c r="CA6" s="81" t="str">
        <f t="shared" ref="CA6:CK6" si="4">BO6</f>
        <v>Fév.</v>
      </c>
      <c r="CB6" s="81" t="str">
        <f t="shared" si="4"/>
        <v>Mars</v>
      </c>
      <c r="CC6" s="81" t="str">
        <f t="shared" si="4"/>
        <v>Avril</v>
      </c>
      <c r="CD6" s="81" t="str">
        <f t="shared" si="4"/>
        <v>Mai</v>
      </c>
      <c r="CE6" s="81" t="str">
        <f t="shared" si="4"/>
        <v>Juin</v>
      </c>
      <c r="CF6" s="81" t="str">
        <f t="shared" si="4"/>
        <v>Juil.</v>
      </c>
      <c r="CG6" s="81" t="str">
        <f t="shared" si="4"/>
        <v>Août</v>
      </c>
      <c r="CH6" s="81" t="str">
        <f t="shared" si="4"/>
        <v>Sept.</v>
      </c>
      <c r="CI6" s="81" t="str">
        <f t="shared" si="4"/>
        <v>Oct.</v>
      </c>
      <c r="CJ6" s="81" t="str">
        <f t="shared" si="4"/>
        <v>Nov.</v>
      </c>
      <c r="CK6" s="81" t="str">
        <f t="shared" si="4"/>
        <v>Déc.</v>
      </c>
      <c r="CL6" s="81" t="str">
        <f>BZ6</f>
        <v>Janv.</v>
      </c>
      <c r="CM6" s="81" t="str">
        <f t="shared" ref="CM6:CW6" si="5">CA6</f>
        <v>Fév.</v>
      </c>
      <c r="CN6" s="81" t="str">
        <f t="shared" si="5"/>
        <v>Mars</v>
      </c>
      <c r="CO6" s="81" t="str">
        <f t="shared" si="5"/>
        <v>Avril</v>
      </c>
      <c r="CP6" s="81" t="str">
        <f t="shared" si="5"/>
        <v>Mai</v>
      </c>
      <c r="CQ6" s="81" t="str">
        <f t="shared" si="5"/>
        <v>Juin</v>
      </c>
      <c r="CR6" s="81" t="str">
        <f t="shared" si="5"/>
        <v>Juil.</v>
      </c>
      <c r="CS6" s="81" t="str">
        <f t="shared" si="5"/>
        <v>Août</v>
      </c>
      <c r="CT6" s="81" t="str">
        <f t="shared" si="5"/>
        <v>Sept.</v>
      </c>
      <c r="CU6" s="81" t="str">
        <f t="shared" si="5"/>
        <v>Oct.</v>
      </c>
      <c r="CV6" s="81" t="str">
        <f t="shared" si="5"/>
        <v>Nov.</v>
      </c>
      <c r="CW6" s="81" t="str">
        <f t="shared" si="5"/>
        <v>Déc.</v>
      </c>
    </row>
    <row r="7" spans="1:101" s="3" customFormat="1" ht="20" hidden="1" customHeight="1" outlineLevel="1" x14ac:dyDescent="0.2">
      <c r="A7" s="176"/>
      <c r="B7" s="176"/>
      <c r="C7" s="176"/>
      <c r="D7" s="176"/>
      <c r="E7" s="176"/>
      <c r="F7" s="82">
        <f>F5</f>
        <v>2018</v>
      </c>
      <c r="G7" s="82">
        <f>F7</f>
        <v>2018</v>
      </c>
      <c r="H7" s="82">
        <f t="shared" ref="H7:Q7" si="6">G7</f>
        <v>2018</v>
      </c>
      <c r="I7" s="82">
        <f t="shared" si="6"/>
        <v>2018</v>
      </c>
      <c r="J7" s="82">
        <f t="shared" si="6"/>
        <v>2018</v>
      </c>
      <c r="K7" s="82">
        <f t="shared" si="6"/>
        <v>2018</v>
      </c>
      <c r="L7" s="82">
        <f t="shared" si="6"/>
        <v>2018</v>
      </c>
      <c r="M7" s="82">
        <f t="shared" si="6"/>
        <v>2018</v>
      </c>
      <c r="N7" s="82">
        <f t="shared" si="6"/>
        <v>2018</v>
      </c>
      <c r="O7" s="82">
        <f t="shared" si="6"/>
        <v>2018</v>
      </c>
      <c r="P7" s="82">
        <f t="shared" si="6"/>
        <v>2018</v>
      </c>
      <c r="Q7" s="82">
        <f t="shared" si="6"/>
        <v>2018</v>
      </c>
      <c r="R7" s="82">
        <f>R5</f>
        <v>2019</v>
      </c>
      <c r="S7" s="82">
        <f>R7</f>
        <v>2019</v>
      </c>
      <c r="T7" s="82">
        <f t="shared" ref="T7:AC7" si="7">S7</f>
        <v>2019</v>
      </c>
      <c r="U7" s="82">
        <f t="shared" si="7"/>
        <v>2019</v>
      </c>
      <c r="V7" s="82">
        <f t="shared" si="7"/>
        <v>2019</v>
      </c>
      <c r="W7" s="82">
        <f t="shared" si="7"/>
        <v>2019</v>
      </c>
      <c r="X7" s="82">
        <f t="shared" si="7"/>
        <v>2019</v>
      </c>
      <c r="Y7" s="82">
        <f t="shared" si="7"/>
        <v>2019</v>
      </c>
      <c r="Z7" s="82">
        <f t="shared" si="7"/>
        <v>2019</v>
      </c>
      <c r="AA7" s="82">
        <f t="shared" si="7"/>
        <v>2019</v>
      </c>
      <c r="AB7" s="82">
        <f t="shared" si="7"/>
        <v>2019</v>
      </c>
      <c r="AC7" s="82">
        <f t="shared" si="7"/>
        <v>2019</v>
      </c>
      <c r="AD7" s="82">
        <f>AD5</f>
        <v>2020</v>
      </c>
      <c r="AE7" s="82">
        <f>AD7</f>
        <v>2020</v>
      </c>
      <c r="AF7" s="82">
        <f t="shared" ref="AF7:AO7" si="8">AE7</f>
        <v>2020</v>
      </c>
      <c r="AG7" s="82">
        <f t="shared" si="8"/>
        <v>2020</v>
      </c>
      <c r="AH7" s="82">
        <f t="shared" si="8"/>
        <v>2020</v>
      </c>
      <c r="AI7" s="82">
        <f t="shared" si="8"/>
        <v>2020</v>
      </c>
      <c r="AJ7" s="82">
        <f t="shared" si="8"/>
        <v>2020</v>
      </c>
      <c r="AK7" s="82">
        <f t="shared" si="8"/>
        <v>2020</v>
      </c>
      <c r="AL7" s="82">
        <f t="shared" si="8"/>
        <v>2020</v>
      </c>
      <c r="AM7" s="82">
        <f t="shared" si="8"/>
        <v>2020</v>
      </c>
      <c r="AN7" s="82">
        <f t="shared" si="8"/>
        <v>2020</v>
      </c>
      <c r="AO7" s="82">
        <f t="shared" si="8"/>
        <v>2020</v>
      </c>
      <c r="AP7" s="82">
        <f>AP5</f>
        <v>2021</v>
      </c>
      <c r="AQ7" s="82">
        <f>AP7</f>
        <v>2021</v>
      </c>
      <c r="AR7" s="82">
        <f t="shared" ref="AR7:BA7" si="9">AQ7</f>
        <v>2021</v>
      </c>
      <c r="AS7" s="82">
        <f t="shared" si="9"/>
        <v>2021</v>
      </c>
      <c r="AT7" s="82">
        <f t="shared" si="9"/>
        <v>2021</v>
      </c>
      <c r="AU7" s="82">
        <f t="shared" si="9"/>
        <v>2021</v>
      </c>
      <c r="AV7" s="82">
        <f t="shared" si="9"/>
        <v>2021</v>
      </c>
      <c r="AW7" s="82">
        <f t="shared" si="9"/>
        <v>2021</v>
      </c>
      <c r="AX7" s="82">
        <f t="shared" si="9"/>
        <v>2021</v>
      </c>
      <c r="AY7" s="82">
        <f t="shared" si="9"/>
        <v>2021</v>
      </c>
      <c r="AZ7" s="82">
        <f t="shared" si="9"/>
        <v>2021</v>
      </c>
      <c r="BA7" s="82">
        <f t="shared" si="9"/>
        <v>2021</v>
      </c>
      <c r="BB7" s="82">
        <f>BB5</f>
        <v>2022</v>
      </c>
      <c r="BC7" s="82">
        <f>BB7</f>
        <v>2022</v>
      </c>
      <c r="BD7" s="82">
        <f t="shared" ref="BD7:BM7" si="10">BC7</f>
        <v>2022</v>
      </c>
      <c r="BE7" s="82">
        <f t="shared" si="10"/>
        <v>2022</v>
      </c>
      <c r="BF7" s="82">
        <f t="shared" si="10"/>
        <v>2022</v>
      </c>
      <c r="BG7" s="82">
        <f t="shared" si="10"/>
        <v>2022</v>
      </c>
      <c r="BH7" s="82">
        <f t="shared" si="10"/>
        <v>2022</v>
      </c>
      <c r="BI7" s="82">
        <f t="shared" si="10"/>
        <v>2022</v>
      </c>
      <c r="BJ7" s="82">
        <f t="shared" si="10"/>
        <v>2022</v>
      </c>
      <c r="BK7" s="82">
        <f t="shared" si="10"/>
        <v>2022</v>
      </c>
      <c r="BL7" s="82">
        <f t="shared" si="10"/>
        <v>2022</v>
      </c>
      <c r="BM7" s="82">
        <f t="shared" si="10"/>
        <v>2022</v>
      </c>
      <c r="BN7" s="82">
        <f>BN5</f>
        <v>2023</v>
      </c>
      <c r="BO7" s="82">
        <f>BN7</f>
        <v>2023</v>
      </c>
      <c r="BP7" s="82">
        <f t="shared" ref="BP7:BY7" si="11">BO7</f>
        <v>2023</v>
      </c>
      <c r="BQ7" s="82">
        <f t="shared" si="11"/>
        <v>2023</v>
      </c>
      <c r="BR7" s="82">
        <f t="shared" si="11"/>
        <v>2023</v>
      </c>
      <c r="BS7" s="82">
        <f t="shared" si="11"/>
        <v>2023</v>
      </c>
      <c r="BT7" s="82">
        <f t="shared" si="11"/>
        <v>2023</v>
      </c>
      <c r="BU7" s="82">
        <f t="shared" si="11"/>
        <v>2023</v>
      </c>
      <c r="BV7" s="82">
        <f t="shared" si="11"/>
        <v>2023</v>
      </c>
      <c r="BW7" s="82">
        <f t="shared" si="11"/>
        <v>2023</v>
      </c>
      <c r="BX7" s="82">
        <f t="shared" si="11"/>
        <v>2023</v>
      </c>
      <c r="BY7" s="82">
        <f t="shared" si="11"/>
        <v>2023</v>
      </c>
      <c r="BZ7" s="82">
        <f>BZ5</f>
        <v>2024</v>
      </c>
      <c r="CA7" s="82">
        <f>BZ7</f>
        <v>2024</v>
      </c>
      <c r="CB7" s="82">
        <f t="shared" ref="CB7:CK7" si="12">CA7</f>
        <v>2024</v>
      </c>
      <c r="CC7" s="82">
        <f t="shared" si="12"/>
        <v>2024</v>
      </c>
      <c r="CD7" s="82">
        <f t="shared" si="12"/>
        <v>2024</v>
      </c>
      <c r="CE7" s="82">
        <f t="shared" si="12"/>
        <v>2024</v>
      </c>
      <c r="CF7" s="82">
        <f t="shared" si="12"/>
        <v>2024</v>
      </c>
      <c r="CG7" s="82">
        <f t="shared" si="12"/>
        <v>2024</v>
      </c>
      <c r="CH7" s="82">
        <f t="shared" si="12"/>
        <v>2024</v>
      </c>
      <c r="CI7" s="82">
        <f t="shared" si="12"/>
        <v>2024</v>
      </c>
      <c r="CJ7" s="82">
        <f t="shared" si="12"/>
        <v>2024</v>
      </c>
      <c r="CK7" s="82">
        <f t="shared" si="12"/>
        <v>2024</v>
      </c>
      <c r="CL7" s="82">
        <f>CL5</f>
        <v>2025</v>
      </c>
      <c r="CM7" s="82">
        <f>CL7</f>
        <v>2025</v>
      </c>
      <c r="CN7" s="82">
        <f t="shared" ref="CN7:CW7" si="13">CM7</f>
        <v>2025</v>
      </c>
      <c r="CO7" s="82">
        <f t="shared" si="13"/>
        <v>2025</v>
      </c>
      <c r="CP7" s="82">
        <f t="shared" si="13"/>
        <v>2025</v>
      </c>
      <c r="CQ7" s="82">
        <f t="shared" si="13"/>
        <v>2025</v>
      </c>
      <c r="CR7" s="82">
        <f t="shared" si="13"/>
        <v>2025</v>
      </c>
      <c r="CS7" s="82">
        <f t="shared" si="13"/>
        <v>2025</v>
      </c>
      <c r="CT7" s="82">
        <f t="shared" si="13"/>
        <v>2025</v>
      </c>
      <c r="CU7" s="82">
        <f t="shared" si="13"/>
        <v>2025</v>
      </c>
      <c r="CV7" s="82">
        <f t="shared" si="13"/>
        <v>2025</v>
      </c>
      <c r="CW7" s="82">
        <f t="shared" si="13"/>
        <v>2025</v>
      </c>
    </row>
    <row r="8" spans="1:101" s="3" customFormat="1" ht="34" customHeight="1" collapsed="1" x14ac:dyDescent="0.2">
      <c r="A8" s="176"/>
      <c r="B8" s="176"/>
      <c r="C8" s="176"/>
      <c r="D8" s="176"/>
      <c r="E8" s="176"/>
      <c r="F8" s="83" t="str">
        <f t="shared" ref="F8:BQ8" si="14">F6&amp;" "&amp;F7</f>
        <v>Janv. 2018</v>
      </c>
      <c r="G8" s="83" t="str">
        <f t="shared" si="14"/>
        <v>Fév. 2018</v>
      </c>
      <c r="H8" s="83" t="str">
        <f t="shared" si="14"/>
        <v>Mars 2018</v>
      </c>
      <c r="I8" s="83" t="str">
        <f t="shared" si="14"/>
        <v>Avril 2018</v>
      </c>
      <c r="J8" s="83" t="str">
        <f t="shared" si="14"/>
        <v>Mai 2018</v>
      </c>
      <c r="K8" s="83" t="str">
        <f t="shared" si="14"/>
        <v>Juin 2018</v>
      </c>
      <c r="L8" s="83" t="str">
        <f t="shared" si="14"/>
        <v>Juil. 2018</v>
      </c>
      <c r="M8" s="83" t="str">
        <f t="shared" si="14"/>
        <v>Août 2018</v>
      </c>
      <c r="N8" s="83" t="str">
        <f t="shared" si="14"/>
        <v>Sept. 2018</v>
      </c>
      <c r="O8" s="83" t="str">
        <f t="shared" si="14"/>
        <v>Oct. 2018</v>
      </c>
      <c r="P8" s="83" t="str">
        <f t="shared" si="14"/>
        <v>Nov. 2018</v>
      </c>
      <c r="Q8" s="83" t="str">
        <f t="shared" si="14"/>
        <v>Déc. 2018</v>
      </c>
      <c r="R8" s="83" t="str">
        <f t="shared" si="14"/>
        <v>Janv. 2019</v>
      </c>
      <c r="S8" s="83" t="str">
        <f t="shared" si="14"/>
        <v>Fév. 2019</v>
      </c>
      <c r="T8" s="83" t="str">
        <f t="shared" si="14"/>
        <v>Mars 2019</v>
      </c>
      <c r="U8" s="83" t="str">
        <f t="shared" si="14"/>
        <v>Avril 2019</v>
      </c>
      <c r="V8" s="83" t="str">
        <f t="shared" si="14"/>
        <v>Mai 2019</v>
      </c>
      <c r="W8" s="83" t="str">
        <f t="shared" si="14"/>
        <v>Juin 2019</v>
      </c>
      <c r="X8" s="83" t="str">
        <f t="shared" si="14"/>
        <v>Juil. 2019</v>
      </c>
      <c r="Y8" s="83" t="str">
        <f t="shared" si="14"/>
        <v>Août 2019</v>
      </c>
      <c r="Z8" s="83" t="str">
        <f t="shared" si="14"/>
        <v>Sept. 2019</v>
      </c>
      <c r="AA8" s="83" t="str">
        <f t="shared" si="14"/>
        <v>Oct. 2019</v>
      </c>
      <c r="AB8" s="83" t="str">
        <f t="shared" si="14"/>
        <v>Nov. 2019</v>
      </c>
      <c r="AC8" s="83" t="str">
        <f t="shared" si="14"/>
        <v>Déc. 2019</v>
      </c>
      <c r="AD8" s="83" t="str">
        <f t="shared" si="14"/>
        <v>Janv. 2020</v>
      </c>
      <c r="AE8" s="83" t="str">
        <f t="shared" si="14"/>
        <v>Fév. 2020</v>
      </c>
      <c r="AF8" s="83" t="str">
        <f t="shared" si="14"/>
        <v>Mars 2020</v>
      </c>
      <c r="AG8" s="83" t="str">
        <f t="shared" si="14"/>
        <v>Avril 2020</v>
      </c>
      <c r="AH8" s="83" t="str">
        <f t="shared" si="14"/>
        <v>Mai 2020</v>
      </c>
      <c r="AI8" s="83" t="str">
        <f t="shared" si="14"/>
        <v>Juin 2020</v>
      </c>
      <c r="AJ8" s="83" t="str">
        <f t="shared" si="14"/>
        <v>Juil. 2020</v>
      </c>
      <c r="AK8" s="83" t="str">
        <f t="shared" si="14"/>
        <v>Août 2020</v>
      </c>
      <c r="AL8" s="83" t="str">
        <f t="shared" si="14"/>
        <v>Sept. 2020</v>
      </c>
      <c r="AM8" s="83" t="str">
        <f t="shared" si="14"/>
        <v>Oct. 2020</v>
      </c>
      <c r="AN8" s="83" t="str">
        <f t="shared" si="14"/>
        <v>Nov. 2020</v>
      </c>
      <c r="AO8" s="83" t="str">
        <f t="shared" si="14"/>
        <v>Déc. 2020</v>
      </c>
      <c r="AP8" s="83" t="str">
        <f t="shared" si="14"/>
        <v>Janv. 2021</v>
      </c>
      <c r="AQ8" s="83" t="str">
        <f t="shared" si="14"/>
        <v>Fév. 2021</v>
      </c>
      <c r="AR8" s="83" t="str">
        <f t="shared" si="14"/>
        <v>Mars 2021</v>
      </c>
      <c r="AS8" s="83" t="str">
        <f t="shared" si="14"/>
        <v>Avril 2021</v>
      </c>
      <c r="AT8" s="83" t="str">
        <f t="shared" si="14"/>
        <v>Mai 2021</v>
      </c>
      <c r="AU8" s="83" t="str">
        <f t="shared" si="14"/>
        <v>Juin 2021</v>
      </c>
      <c r="AV8" s="83" t="str">
        <f t="shared" si="14"/>
        <v>Juil. 2021</v>
      </c>
      <c r="AW8" s="83" t="str">
        <f t="shared" si="14"/>
        <v>Août 2021</v>
      </c>
      <c r="AX8" s="83" t="str">
        <f t="shared" si="14"/>
        <v>Sept. 2021</v>
      </c>
      <c r="AY8" s="83" t="str">
        <f t="shared" si="14"/>
        <v>Oct. 2021</v>
      </c>
      <c r="AZ8" s="83" t="str">
        <f t="shared" si="14"/>
        <v>Nov. 2021</v>
      </c>
      <c r="BA8" s="83" t="str">
        <f t="shared" si="14"/>
        <v>Déc. 2021</v>
      </c>
      <c r="BB8" s="83" t="str">
        <f t="shared" si="14"/>
        <v>Janv. 2022</v>
      </c>
      <c r="BC8" s="83" t="str">
        <f t="shared" si="14"/>
        <v>Fév. 2022</v>
      </c>
      <c r="BD8" s="83" t="str">
        <f t="shared" si="14"/>
        <v>Mars 2022</v>
      </c>
      <c r="BE8" s="83" t="str">
        <f t="shared" si="14"/>
        <v>Avril 2022</v>
      </c>
      <c r="BF8" s="83" t="str">
        <f t="shared" si="14"/>
        <v>Mai 2022</v>
      </c>
      <c r="BG8" s="83" t="str">
        <f t="shared" si="14"/>
        <v>Juin 2022</v>
      </c>
      <c r="BH8" s="83" t="str">
        <f t="shared" si="14"/>
        <v>Juil. 2022</v>
      </c>
      <c r="BI8" s="83" t="str">
        <f t="shared" si="14"/>
        <v>Août 2022</v>
      </c>
      <c r="BJ8" s="83" t="str">
        <f t="shared" si="14"/>
        <v>Sept. 2022</v>
      </c>
      <c r="BK8" s="83" t="str">
        <f t="shared" si="14"/>
        <v>Oct. 2022</v>
      </c>
      <c r="BL8" s="83" t="str">
        <f t="shared" si="14"/>
        <v>Nov. 2022</v>
      </c>
      <c r="BM8" s="83" t="str">
        <f t="shared" si="14"/>
        <v>Déc. 2022</v>
      </c>
      <c r="BN8" s="83" t="str">
        <f t="shared" si="14"/>
        <v>Janv. 2023</v>
      </c>
      <c r="BO8" s="83" t="str">
        <f t="shared" si="14"/>
        <v>Fév. 2023</v>
      </c>
      <c r="BP8" s="83" t="str">
        <f t="shared" si="14"/>
        <v>Mars 2023</v>
      </c>
      <c r="BQ8" s="83" t="str">
        <f t="shared" si="14"/>
        <v>Avril 2023</v>
      </c>
      <c r="BR8" s="83" t="str">
        <f t="shared" ref="BR8:BY8" si="15">BR6&amp;" "&amp;BR7</f>
        <v>Mai 2023</v>
      </c>
      <c r="BS8" s="83" t="str">
        <f t="shared" si="15"/>
        <v>Juin 2023</v>
      </c>
      <c r="BT8" s="83" t="str">
        <f t="shared" si="15"/>
        <v>Juil. 2023</v>
      </c>
      <c r="BU8" s="83" t="str">
        <f t="shared" si="15"/>
        <v>Août 2023</v>
      </c>
      <c r="BV8" s="83" t="str">
        <f t="shared" si="15"/>
        <v>Sept. 2023</v>
      </c>
      <c r="BW8" s="83" t="str">
        <f t="shared" si="15"/>
        <v>Oct. 2023</v>
      </c>
      <c r="BX8" s="83" t="str">
        <f t="shared" si="15"/>
        <v>Nov. 2023</v>
      </c>
      <c r="BY8" s="83" t="str">
        <f t="shared" si="15"/>
        <v>Déc. 2023</v>
      </c>
      <c r="BZ8" s="83" t="str">
        <f t="shared" ref="BZ8:CC8" si="16">BZ6&amp;" "&amp;BZ7</f>
        <v>Janv. 2024</v>
      </c>
      <c r="CA8" s="83" t="str">
        <f t="shared" si="16"/>
        <v>Fév. 2024</v>
      </c>
      <c r="CB8" s="83" t="str">
        <f t="shared" si="16"/>
        <v>Mars 2024</v>
      </c>
      <c r="CC8" s="83" t="str">
        <f t="shared" si="16"/>
        <v>Avril 2024</v>
      </c>
      <c r="CD8" s="83" t="str">
        <f t="shared" ref="CD8:CW8" si="17">CD6&amp;" "&amp;CD7</f>
        <v>Mai 2024</v>
      </c>
      <c r="CE8" s="83" t="str">
        <f t="shared" si="17"/>
        <v>Juin 2024</v>
      </c>
      <c r="CF8" s="83" t="str">
        <f t="shared" si="17"/>
        <v>Juil. 2024</v>
      </c>
      <c r="CG8" s="83" t="str">
        <f t="shared" si="17"/>
        <v>Août 2024</v>
      </c>
      <c r="CH8" s="83" t="str">
        <f t="shared" si="17"/>
        <v>Sept. 2024</v>
      </c>
      <c r="CI8" s="83" t="str">
        <f t="shared" si="17"/>
        <v>Oct. 2024</v>
      </c>
      <c r="CJ8" s="83" t="str">
        <f t="shared" si="17"/>
        <v>Nov. 2024</v>
      </c>
      <c r="CK8" s="83" t="str">
        <f t="shared" si="17"/>
        <v>Déc. 2024</v>
      </c>
      <c r="CL8" s="83" t="str">
        <f t="shared" si="17"/>
        <v>Janv. 2025</v>
      </c>
      <c r="CM8" s="83" t="str">
        <f t="shared" si="17"/>
        <v>Fév. 2025</v>
      </c>
      <c r="CN8" s="83" t="str">
        <f t="shared" si="17"/>
        <v>Mars 2025</v>
      </c>
      <c r="CO8" s="83" t="str">
        <f t="shared" si="17"/>
        <v>Avril 2025</v>
      </c>
      <c r="CP8" s="83" t="str">
        <f t="shared" si="17"/>
        <v>Mai 2025</v>
      </c>
      <c r="CQ8" s="83" t="str">
        <f t="shared" si="17"/>
        <v>Juin 2025</v>
      </c>
      <c r="CR8" s="83" t="str">
        <f t="shared" si="17"/>
        <v>Juil. 2025</v>
      </c>
      <c r="CS8" s="83" t="str">
        <f t="shared" si="17"/>
        <v>Août 2025</v>
      </c>
      <c r="CT8" s="83" t="str">
        <f t="shared" si="17"/>
        <v>Sept. 2025</v>
      </c>
      <c r="CU8" s="83" t="str">
        <f t="shared" si="17"/>
        <v>Oct. 2025</v>
      </c>
      <c r="CV8" s="83" t="str">
        <f t="shared" si="17"/>
        <v>Nov. 2025</v>
      </c>
      <c r="CW8" s="83" t="str">
        <f t="shared" si="17"/>
        <v>Déc. 2025</v>
      </c>
    </row>
    <row r="9" spans="1:101" s="3" customFormat="1" ht="10.5" x14ac:dyDescent="0.25">
      <c r="A9" s="145" t="str">
        <f>IF(D9="","",D9)</f>
        <v>200</v>
      </c>
      <c r="B9" s="79" t="s">
        <v>34</v>
      </c>
      <c r="C9" s="79" t="s">
        <v>68</v>
      </c>
      <c r="D9" s="80" t="s">
        <v>188</v>
      </c>
      <c r="E9" s="86" t="s">
        <v>46</v>
      </c>
      <c r="F9" s="88"/>
      <c r="G9" s="14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14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14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148"/>
      <c r="BA9" s="88"/>
      <c r="BB9" s="88"/>
      <c r="BC9" s="88"/>
      <c r="BD9" s="148"/>
      <c r="BE9" s="88"/>
      <c r="BF9" s="148"/>
      <c r="BG9" s="88"/>
      <c r="BH9" s="88"/>
      <c r="BI9" s="88"/>
      <c r="BJ9" s="148"/>
      <c r="BK9" s="88"/>
      <c r="BL9" s="88"/>
      <c r="BM9" s="88"/>
      <c r="BN9" s="88"/>
      <c r="BO9" s="88"/>
      <c r="BP9" s="14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</row>
    <row r="10" spans="1:101" s="3" customFormat="1" ht="10.5" x14ac:dyDescent="0.25">
      <c r="A10" s="145" t="str">
        <f t="shared" ref="A10:A73" si="18">IF(D10="","",D10)</f>
        <v>210</v>
      </c>
      <c r="B10" s="79"/>
      <c r="C10" s="79" t="s">
        <v>77</v>
      </c>
      <c r="D10" s="80" t="s">
        <v>131</v>
      </c>
      <c r="E10" s="86" t="s">
        <v>46</v>
      </c>
      <c r="F10" s="88"/>
      <c r="G10" s="14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14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14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148"/>
      <c r="BA10" s="88"/>
      <c r="BB10" s="88"/>
      <c r="BC10" s="88"/>
      <c r="BD10" s="148"/>
      <c r="BE10" s="88"/>
      <c r="BF10" s="148"/>
      <c r="BG10" s="88"/>
      <c r="BH10" s="88"/>
      <c r="BI10" s="88"/>
      <c r="BJ10" s="148"/>
      <c r="BK10" s="88"/>
      <c r="BL10" s="88"/>
      <c r="BM10" s="88"/>
      <c r="BN10" s="88"/>
      <c r="BO10" s="88"/>
      <c r="BP10" s="14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</row>
    <row r="11" spans="1:101" s="3" customFormat="1" ht="10.5" x14ac:dyDescent="0.25">
      <c r="A11" s="145" t="str">
        <f t="shared" si="18"/>
        <v>220</v>
      </c>
      <c r="B11" s="79"/>
      <c r="C11" s="79" t="s">
        <v>78</v>
      </c>
      <c r="D11" s="80" t="s">
        <v>189</v>
      </c>
      <c r="E11" s="86" t="s">
        <v>46</v>
      </c>
      <c r="F11" s="88"/>
      <c r="G11" s="14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14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14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148"/>
      <c r="BA11" s="88"/>
      <c r="BB11" s="88"/>
      <c r="BC11" s="88"/>
      <c r="BD11" s="148"/>
      <c r="BE11" s="88"/>
      <c r="BF11" s="148"/>
      <c r="BG11" s="88"/>
      <c r="BH11" s="88"/>
      <c r="BI11" s="88"/>
      <c r="BJ11" s="148"/>
      <c r="BK11" s="88"/>
      <c r="BL11" s="88"/>
      <c r="BM11" s="88"/>
      <c r="BN11" s="88"/>
      <c r="BO11" s="88"/>
      <c r="BP11" s="14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</row>
    <row r="12" spans="1:101" s="3" customFormat="1" ht="10.5" x14ac:dyDescent="0.25">
      <c r="A12" s="145" t="str">
        <f t="shared" si="18"/>
        <v>250</v>
      </c>
      <c r="B12" s="79"/>
      <c r="C12" s="79" t="s">
        <v>79</v>
      </c>
      <c r="D12" s="80" t="s">
        <v>133</v>
      </c>
      <c r="E12" s="86" t="s">
        <v>46</v>
      </c>
      <c r="F12" s="88"/>
      <c r="G12" s="14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14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14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148"/>
      <c r="BA12" s="88"/>
      <c r="BB12" s="88"/>
      <c r="BC12" s="88"/>
      <c r="BD12" s="148"/>
      <c r="BE12" s="88"/>
      <c r="BF12" s="148"/>
      <c r="BG12" s="88"/>
      <c r="BH12" s="88"/>
      <c r="BI12" s="88"/>
      <c r="BJ12" s="148"/>
      <c r="BK12" s="88"/>
      <c r="BL12" s="88"/>
      <c r="BM12" s="88"/>
      <c r="BN12" s="88"/>
      <c r="BO12" s="88"/>
      <c r="BP12" s="14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</row>
    <row r="13" spans="1:101" s="3" customFormat="1" ht="10.5" x14ac:dyDescent="0.25">
      <c r="A13" s="145" t="str">
        <f t="shared" si="18"/>
        <v>270</v>
      </c>
      <c r="B13" s="79"/>
      <c r="C13" s="79" t="s">
        <v>90</v>
      </c>
      <c r="D13" s="80" t="s">
        <v>126</v>
      </c>
      <c r="E13" s="86" t="s">
        <v>46</v>
      </c>
      <c r="F13" s="88"/>
      <c r="G13" s="14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14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14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148"/>
      <c r="BA13" s="88"/>
      <c r="BB13" s="88"/>
      <c r="BC13" s="88"/>
      <c r="BD13" s="148"/>
      <c r="BE13" s="88"/>
      <c r="BF13" s="148"/>
      <c r="BG13" s="88"/>
      <c r="BH13" s="88"/>
      <c r="BI13" s="88"/>
      <c r="BJ13" s="148"/>
      <c r="BK13" s="88"/>
      <c r="BL13" s="88"/>
      <c r="BM13" s="88"/>
      <c r="BN13" s="88"/>
      <c r="BO13" s="88"/>
      <c r="BP13" s="14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</row>
    <row r="14" spans="1:101" s="3" customFormat="1" ht="10.5" x14ac:dyDescent="0.25">
      <c r="A14" s="145" t="str">
        <f t="shared" si="18"/>
        <v>290</v>
      </c>
      <c r="B14" s="79"/>
      <c r="C14" s="79" t="s">
        <v>91</v>
      </c>
      <c r="D14" s="80" t="s">
        <v>127</v>
      </c>
      <c r="E14" s="86" t="s">
        <v>46</v>
      </c>
      <c r="F14" s="88"/>
      <c r="G14" s="14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4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14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148"/>
      <c r="BA14" s="88"/>
      <c r="BB14" s="88"/>
      <c r="BC14" s="88"/>
      <c r="BD14" s="148"/>
      <c r="BE14" s="88"/>
      <c r="BF14" s="148"/>
      <c r="BG14" s="88"/>
      <c r="BH14" s="88"/>
      <c r="BI14" s="88"/>
      <c r="BJ14" s="148"/>
      <c r="BK14" s="88"/>
      <c r="BL14" s="88"/>
      <c r="BM14" s="88"/>
      <c r="BN14" s="88"/>
      <c r="BO14" s="88"/>
      <c r="BP14" s="14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</row>
    <row r="15" spans="1:101" s="3" customFormat="1" ht="10.5" x14ac:dyDescent="0.25">
      <c r="A15" s="145" t="str">
        <f t="shared" si="18"/>
        <v>320</v>
      </c>
      <c r="B15" s="79"/>
      <c r="C15" s="79" t="s">
        <v>92</v>
      </c>
      <c r="D15" s="80" t="s">
        <v>225</v>
      </c>
      <c r="E15" s="86" t="s">
        <v>46</v>
      </c>
      <c r="F15" s="88"/>
      <c r="G15" s="14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14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14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148"/>
      <c r="BA15" s="88"/>
      <c r="BB15" s="88"/>
      <c r="BC15" s="88"/>
      <c r="BD15" s="148"/>
      <c r="BE15" s="88"/>
      <c r="BF15" s="148"/>
      <c r="BG15" s="88"/>
      <c r="BH15" s="88"/>
      <c r="BI15" s="88"/>
      <c r="BJ15" s="148"/>
      <c r="BK15" s="88"/>
      <c r="BL15" s="88"/>
      <c r="BM15" s="88"/>
      <c r="BN15" s="88"/>
      <c r="BO15" s="88"/>
      <c r="BP15" s="14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</row>
    <row r="16" spans="1:101" s="3" customFormat="1" ht="10.5" x14ac:dyDescent="0.25">
      <c r="A16" s="145" t="str">
        <f t="shared" si="18"/>
        <v>350</v>
      </c>
      <c r="B16" s="79"/>
      <c r="C16" s="79" t="s">
        <v>70</v>
      </c>
      <c r="D16" s="80" t="s">
        <v>135</v>
      </c>
      <c r="E16" s="86" t="s">
        <v>46</v>
      </c>
      <c r="F16" s="88"/>
      <c r="G16" s="14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14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14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148"/>
      <c r="BA16" s="88"/>
      <c r="BB16" s="88"/>
      <c r="BC16" s="88"/>
      <c r="BD16" s="148"/>
      <c r="BE16" s="88"/>
      <c r="BF16" s="148"/>
      <c r="BG16" s="88"/>
      <c r="BH16" s="88"/>
      <c r="BI16" s="88"/>
      <c r="BJ16" s="148"/>
      <c r="BK16" s="88"/>
      <c r="BL16" s="88"/>
      <c r="BM16" s="88"/>
      <c r="BN16" s="88"/>
      <c r="BO16" s="88"/>
      <c r="BP16" s="14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</row>
    <row r="17" spans="1:101" s="3" customFormat="1" ht="10.5" x14ac:dyDescent="0.25">
      <c r="A17" s="145" t="str">
        <f t="shared" si="18"/>
        <v>380</v>
      </c>
      <c r="B17" s="79"/>
      <c r="C17" s="79" t="s">
        <v>71</v>
      </c>
      <c r="D17" s="80" t="s">
        <v>136</v>
      </c>
      <c r="E17" s="86" t="s">
        <v>46</v>
      </c>
      <c r="F17" s="88"/>
      <c r="G17" s="14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14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4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148"/>
      <c r="BA17" s="88"/>
      <c r="BB17" s="88"/>
      <c r="BC17" s="88"/>
      <c r="BD17" s="148"/>
      <c r="BE17" s="88"/>
      <c r="BF17" s="148"/>
      <c r="BG17" s="88"/>
      <c r="BH17" s="88"/>
      <c r="BI17" s="88"/>
      <c r="BJ17" s="148"/>
      <c r="BK17" s="88"/>
      <c r="BL17" s="88"/>
      <c r="BM17" s="88"/>
      <c r="BN17" s="88"/>
      <c r="BO17" s="88"/>
      <c r="BP17" s="14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</row>
    <row r="18" spans="1:101" s="3" customFormat="1" ht="10.5" x14ac:dyDescent="0.25">
      <c r="A18" s="145" t="str">
        <f t="shared" si="18"/>
        <v>410</v>
      </c>
      <c r="B18" s="79"/>
      <c r="C18" s="79" t="s">
        <v>72</v>
      </c>
      <c r="D18" s="80" t="s">
        <v>228</v>
      </c>
      <c r="E18" s="86" t="s">
        <v>46</v>
      </c>
      <c r="F18" s="88"/>
      <c r="G18" s="14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14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14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148"/>
      <c r="BA18" s="88"/>
      <c r="BB18" s="88"/>
      <c r="BC18" s="88"/>
      <c r="BD18" s="148"/>
      <c r="BE18" s="88"/>
      <c r="BF18" s="148"/>
      <c r="BG18" s="88"/>
      <c r="BH18" s="88"/>
      <c r="BI18" s="88"/>
      <c r="BJ18" s="148"/>
      <c r="BK18" s="88"/>
      <c r="BL18" s="88"/>
      <c r="BM18" s="88"/>
      <c r="BN18" s="88"/>
      <c r="BO18" s="88"/>
      <c r="BP18" s="14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</row>
    <row r="19" spans="1:101" s="3" customFormat="1" ht="10.5" x14ac:dyDescent="0.25">
      <c r="A19" s="145" t="str">
        <f t="shared" si="18"/>
        <v>440</v>
      </c>
      <c r="B19" s="79"/>
      <c r="C19" s="79" t="s">
        <v>93</v>
      </c>
      <c r="D19" s="80" t="s">
        <v>229</v>
      </c>
      <c r="E19" s="86" t="s">
        <v>46</v>
      </c>
      <c r="F19" s="88"/>
      <c r="G19" s="14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14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14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148"/>
      <c r="BA19" s="88"/>
      <c r="BB19" s="88"/>
      <c r="BC19" s="88"/>
      <c r="BD19" s="148"/>
      <c r="BE19" s="88"/>
      <c r="BF19" s="148"/>
      <c r="BG19" s="88"/>
      <c r="BH19" s="88"/>
      <c r="BI19" s="88"/>
      <c r="BJ19" s="148"/>
      <c r="BK19" s="88"/>
      <c r="BL19" s="88"/>
      <c r="BM19" s="88"/>
      <c r="BN19" s="88"/>
      <c r="BO19" s="88"/>
      <c r="BP19" s="14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</row>
    <row r="20" spans="1:101" s="3" customFormat="1" ht="10.5" x14ac:dyDescent="0.25">
      <c r="A20" s="145" t="str">
        <f t="shared" si="18"/>
        <v>470</v>
      </c>
      <c r="B20" s="79"/>
      <c r="C20" s="79" t="s">
        <v>94</v>
      </c>
      <c r="D20" s="80" t="s">
        <v>202</v>
      </c>
      <c r="E20" s="86" t="s">
        <v>46</v>
      </c>
      <c r="F20" s="88"/>
      <c r="G20" s="14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14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14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148"/>
      <c r="BA20" s="88"/>
      <c r="BB20" s="88"/>
      <c r="BC20" s="88"/>
      <c r="BD20" s="148"/>
      <c r="BE20" s="88"/>
      <c r="BF20" s="148"/>
      <c r="BG20" s="88"/>
      <c r="BH20" s="88"/>
      <c r="BI20" s="88"/>
      <c r="BJ20" s="148"/>
      <c r="BK20" s="88"/>
      <c r="BL20" s="88"/>
      <c r="BM20" s="88"/>
      <c r="BN20" s="88"/>
      <c r="BO20" s="88"/>
      <c r="BP20" s="14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</row>
    <row r="21" spans="1:101" s="3" customFormat="1" ht="10.5" x14ac:dyDescent="0.25">
      <c r="A21" s="145" t="str">
        <f t="shared" si="18"/>
        <v>500</v>
      </c>
      <c r="B21" s="79"/>
      <c r="C21" s="79" t="s">
        <v>191</v>
      </c>
      <c r="D21" s="80" t="s">
        <v>230</v>
      </c>
      <c r="E21" s="86" t="s">
        <v>46</v>
      </c>
      <c r="F21" s="88"/>
      <c r="G21" s="14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14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14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148"/>
      <c r="BA21" s="88"/>
      <c r="BB21" s="88"/>
      <c r="BC21" s="88"/>
      <c r="BD21" s="148"/>
      <c r="BE21" s="88"/>
      <c r="BF21" s="148"/>
      <c r="BG21" s="88"/>
      <c r="BH21" s="88"/>
      <c r="BI21" s="88"/>
      <c r="BJ21" s="148"/>
      <c r="BK21" s="88"/>
      <c r="BL21" s="88"/>
      <c r="BM21" s="88"/>
      <c r="BN21" s="88"/>
      <c r="BO21" s="88"/>
      <c r="BP21" s="14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</row>
    <row r="22" spans="1:101" s="3" customFormat="1" ht="10.5" x14ac:dyDescent="0.25">
      <c r="A22" s="145" t="str">
        <f t="shared" si="18"/>
        <v>550</v>
      </c>
      <c r="B22" s="79"/>
      <c r="C22" s="79" t="s">
        <v>192</v>
      </c>
      <c r="D22" s="80" t="s">
        <v>231</v>
      </c>
      <c r="E22" s="86" t="s">
        <v>46</v>
      </c>
      <c r="F22" s="88"/>
      <c r="G22" s="14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14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14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148"/>
      <c r="BA22" s="88"/>
      <c r="BB22" s="88"/>
      <c r="BC22" s="88"/>
      <c r="BD22" s="148"/>
      <c r="BE22" s="88"/>
      <c r="BF22" s="148"/>
      <c r="BG22" s="88"/>
      <c r="BH22" s="88"/>
      <c r="BI22" s="88"/>
      <c r="BJ22" s="148"/>
      <c r="BK22" s="88"/>
      <c r="BL22" s="88"/>
      <c r="BM22" s="88"/>
      <c r="BN22" s="88"/>
      <c r="BO22" s="88"/>
      <c r="BP22" s="14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</row>
    <row r="23" spans="1:101" s="3" customFormat="1" ht="10.5" x14ac:dyDescent="0.25">
      <c r="A23" s="145" t="str">
        <f t="shared" si="18"/>
        <v>610</v>
      </c>
      <c r="B23" s="79"/>
      <c r="C23" s="79" t="s">
        <v>194</v>
      </c>
      <c r="D23" s="80" t="s">
        <v>232</v>
      </c>
      <c r="E23" s="86" t="s">
        <v>46</v>
      </c>
      <c r="F23" s="88"/>
      <c r="G23" s="14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14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14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148"/>
      <c r="BA23" s="88"/>
      <c r="BB23" s="88"/>
      <c r="BC23" s="88"/>
      <c r="BD23" s="148"/>
      <c r="BE23" s="88"/>
      <c r="BF23" s="148"/>
      <c r="BG23" s="88"/>
      <c r="BH23" s="88"/>
      <c r="BI23" s="88"/>
      <c r="BJ23" s="148"/>
      <c r="BK23" s="88"/>
      <c r="BL23" s="88"/>
      <c r="BM23" s="88"/>
      <c r="BN23" s="88"/>
      <c r="BO23" s="88"/>
      <c r="BP23" s="14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</row>
    <row r="24" spans="1:101" s="3" customFormat="1" ht="10.5" x14ac:dyDescent="0.25">
      <c r="A24" s="145" t="str">
        <f t="shared" si="18"/>
        <v>720</v>
      </c>
      <c r="B24" s="79"/>
      <c r="C24" s="79" t="s">
        <v>195</v>
      </c>
      <c r="D24" s="80" t="s">
        <v>233</v>
      </c>
      <c r="E24" s="86" t="s">
        <v>46</v>
      </c>
      <c r="F24" s="88"/>
      <c r="G24" s="14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14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14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148"/>
      <c r="BA24" s="88"/>
      <c r="BB24" s="88"/>
      <c r="BC24" s="88"/>
      <c r="BD24" s="148"/>
      <c r="BE24" s="88"/>
      <c r="BF24" s="148"/>
      <c r="BG24" s="88"/>
      <c r="BH24" s="88"/>
      <c r="BI24" s="88"/>
      <c r="BJ24" s="148"/>
      <c r="BK24" s="88"/>
      <c r="BL24" s="88"/>
      <c r="BM24" s="88"/>
      <c r="BN24" s="88"/>
      <c r="BO24" s="88"/>
      <c r="BP24" s="14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</row>
    <row r="25" spans="1:101" s="3" customFormat="1" ht="10.5" x14ac:dyDescent="0.25">
      <c r="A25" s="145" t="str">
        <f t="shared" si="18"/>
        <v>840</v>
      </c>
      <c r="B25" s="79"/>
      <c r="C25" s="79" t="s">
        <v>196</v>
      </c>
      <c r="D25" s="80" t="s">
        <v>234</v>
      </c>
      <c r="E25" s="86" t="s">
        <v>46</v>
      </c>
      <c r="F25" s="88"/>
      <c r="G25" s="14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14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14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148"/>
      <c r="BA25" s="88"/>
      <c r="BB25" s="88"/>
      <c r="BC25" s="88"/>
      <c r="BD25" s="148"/>
      <c r="BE25" s="88"/>
      <c r="BF25" s="148"/>
      <c r="BG25" s="88"/>
      <c r="BH25" s="88"/>
      <c r="BI25" s="88"/>
      <c r="BJ25" s="148"/>
      <c r="BK25" s="88"/>
      <c r="BL25" s="88"/>
      <c r="BM25" s="88"/>
      <c r="BN25" s="88"/>
      <c r="BO25" s="88"/>
      <c r="BP25" s="14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</row>
    <row r="26" spans="1:101" s="3" customFormat="1" ht="10.5" x14ac:dyDescent="0.25">
      <c r="A26" s="145" t="str">
        <f t="shared" si="18"/>
        <v/>
      </c>
      <c r="B26" s="79"/>
      <c r="C26" s="79"/>
      <c r="D26" s="80"/>
      <c r="E26" s="86"/>
      <c r="F26" s="88"/>
      <c r="G26" s="88"/>
      <c r="H26" s="89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9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9"/>
      <c r="BI26" s="88"/>
      <c r="BJ26" s="88"/>
      <c r="BK26" s="88"/>
      <c r="BL26" s="88"/>
      <c r="BM26" s="88"/>
      <c r="BN26" s="89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</row>
    <row r="27" spans="1:101" s="3" customFormat="1" ht="10.5" x14ac:dyDescent="0.25">
      <c r="A27" s="145" t="str">
        <f t="shared" si="18"/>
        <v/>
      </c>
      <c r="B27" s="79"/>
      <c r="C27" s="79"/>
      <c r="D27" s="80"/>
      <c r="E27" s="86"/>
      <c r="F27" s="88"/>
      <c r="G27" s="88"/>
      <c r="H27" s="89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9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9"/>
      <c r="BI27" s="88"/>
      <c r="BJ27" s="88"/>
      <c r="BK27" s="88"/>
      <c r="BL27" s="88"/>
      <c r="BM27" s="88"/>
      <c r="BN27" s="89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</row>
    <row r="28" spans="1:101" s="3" customFormat="1" ht="10.5" x14ac:dyDescent="0.25">
      <c r="A28" s="145" t="str">
        <f t="shared" si="18"/>
        <v/>
      </c>
      <c r="B28" s="79"/>
      <c r="C28" s="79"/>
      <c r="D28" s="80"/>
      <c r="E28" s="86"/>
      <c r="F28" s="88"/>
      <c r="G28" s="88"/>
      <c r="H28" s="89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9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9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9"/>
      <c r="BI28" s="88"/>
      <c r="BJ28" s="88"/>
      <c r="BK28" s="88"/>
      <c r="BL28" s="88"/>
      <c r="BM28" s="88"/>
      <c r="BN28" s="89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</row>
    <row r="29" spans="1:101" s="3" customFormat="1" ht="10.5" x14ac:dyDescent="0.25">
      <c r="A29" s="145" t="str">
        <f t="shared" si="18"/>
        <v/>
      </c>
      <c r="B29" s="79"/>
      <c r="C29" s="79"/>
      <c r="D29" s="80"/>
      <c r="E29" s="86"/>
      <c r="F29" s="88"/>
      <c r="G29" s="88"/>
      <c r="H29" s="89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9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9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9"/>
      <c r="BI29" s="88"/>
      <c r="BJ29" s="88"/>
      <c r="BK29" s="88"/>
      <c r="BL29" s="88"/>
      <c r="BM29" s="88"/>
      <c r="BN29" s="89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</row>
    <row r="30" spans="1:101" s="3" customFormat="1" ht="10.5" x14ac:dyDescent="0.25">
      <c r="A30" s="145" t="str">
        <f t="shared" si="18"/>
        <v/>
      </c>
      <c r="B30" s="79"/>
      <c r="C30" s="79"/>
      <c r="D30" s="80"/>
      <c r="E30" s="86"/>
      <c r="F30" s="88"/>
      <c r="G30" s="88"/>
      <c r="H30" s="89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9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9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9"/>
      <c r="BI30" s="88"/>
      <c r="BJ30" s="88"/>
      <c r="BK30" s="88"/>
      <c r="BL30" s="88"/>
      <c r="BM30" s="88"/>
      <c r="BN30" s="89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</row>
    <row r="31" spans="1:101" s="3" customFormat="1" ht="10.5" x14ac:dyDescent="0.25">
      <c r="A31" s="145" t="str">
        <f t="shared" si="18"/>
        <v/>
      </c>
      <c r="B31" s="79"/>
      <c r="C31" s="79"/>
      <c r="D31" s="80"/>
      <c r="E31" s="86"/>
      <c r="F31" s="88"/>
      <c r="G31" s="88"/>
      <c r="H31" s="89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9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9"/>
      <c r="BI31" s="88"/>
      <c r="BJ31" s="88"/>
      <c r="BK31" s="88"/>
      <c r="BL31" s="88"/>
      <c r="BM31" s="88"/>
      <c r="BN31" s="89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</row>
    <row r="32" spans="1:101" s="3" customFormat="1" ht="10.5" x14ac:dyDescent="0.25">
      <c r="A32" s="145" t="str">
        <f t="shared" si="18"/>
        <v/>
      </c>
      <c r="B32" s="79"/>
      <c r="C32" s="79"/>
      <c r="D32" s="80"/>
      <c r="E32" s="86"/>
      <c r="F32" s="88"/>
      <c r="G32" s="88"/>
      <c r="H32" s="89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9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9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9"/>
      <c r="BI32" s="88"/>
      <c r="BJ32" s="88"/>
      <c r="BK32" s="88"/>
      <c r="BL32" s="88"/>
      <c r="BM32" s="88"/>
      <c r="BN32" s="89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</row>
    <row r="33" spans="1:101" s="3" customFormat="1" ht="10.5" x14ac:dyDescent="0.25">
      <c r="A33" s="145" t="str">
        <f t="shared" si="18"/>
        <v/>
      </c>
      <c r="B33" s="79"/>
      <c r="C33" s="79"/>
      <c r="D33" s="80"/>
      <c r="E33" s="86"/>
      <c r="F33" s="88"/>
      <c r="G33" s="88"/>
      <c r="H33" s="89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9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9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9"/>
      <c r="BI33" s="88"/>
      <c r="BJ33" s="88"/>
      <c r="BK33" s="88"/>
      <c r="BL33" s="88"/>
      <c r="BM33" s="88"/>
      <c r="BN33" s="89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</row>
    <row r="34" spans="1:101" s="3" customFormat="1" ht="10.5" x14ac:dyDescent="0.25">
      <c r="A34" s="145" t="str">
        <f t="shared" si="18"/>
        <v/>
      </c>
      <c r="B34" s="79"/>
      <c r="C34" s="79"/>
      <c r="D34" s="80"/>
      <c r="E34" s="86"/>
      <c r="F34" s="88"/>
      <c r="G34" s="88"/>
      <c r="H34" s="89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9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9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9"/>
      <c r="BI34" s="88"/>
      <c r="BJ34" s="88"/>
      <c r="BK34" s="88"/>
      <c r="BL34" s="88"/>
      <c r="BM34" s="88"/>
      <c r="BN34" s="89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</row>
    <row r="35" spans="1:101" s="3" customFormat="1" ht="10.5" x14ac:dyDescent="0.25">
      <c r="A35" s="145" t="str">
        <f t="shared" si="18"/>
        <v/>
      </c>
      <c r="B35" s="79"/>
      <c r="C35" s="79"/>
      <c r="D35" s="80"/>
      <c r="E35" s="86"/>
      <c r="F35" s="88"/>
      <c r="G35" s="88"/>
      <c r="H35" s="89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9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9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9"/>
      <c r="BI35" s="88"/>
      <c r="BJ35" s="88"/>
      <c r="BK35" s="88"/>
      <c r="BL35" s="88"/>
      <c r="BM35" s="88"/>
      <c r="BN35" s="89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</row>
    <row r="36" spans="1:101" s="3" customFormat="1" ht="10.5" x14ac:dyDescent="0.25">
      <c r="A36" s="145" t="str">
        <f t="shared" si="18"/>
        <v/>
      </c>
      <c r="B36" s="79"/>
      <c r="C36" s="79"/>
      <c r="D36" s="80"/>
      <c r="E36" s="86"/>
      <c r="F36" s="88"/>
      <c r="G36" s="88"/>
      <c r="H36" s="89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9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9"/>
      <c r="BI36" s="88"/>
      <c r="BJ36" s="88"/>
      <c r="BK36" s="88"/>
      <c r="BL36" s="88"/>
      <c r="BM36" s="88"/>
      <c r="BN36" s="89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</row>
    <row r="37" spans="1:101" s="3" customFormat="1" ht="10.5" x14ac:dyDescent="0.25">
      <c r="A37" s="145" t="str">
        <f t="shared" si="18"/>
        <v/>
      </c>
      <c r="B37" s="79"/>
      <c r="C37" s="79"/>
      <c r="D37" s="80"/>
      <c r="E37" s="86"/>
      <c r="F37" s="88"/>
      <c r="G37" s="88"/>
      <c r="H37" s="89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9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9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9"/>
      <c r="BI37" s="88"/>
      <c r="BJ37" s="88"/>
      <c r="BK37" s="88"/>
      <c r="BL37" s="88"/>
      <c r="BM37" s="88"/>
      <c r="BN37" s="89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</row>
    <row r="38" spans="1:101" s="3" customFormat="1" ht="10.5" x14ac:dyDescent="0.25">
      <c r="A38" s="145" t="str">
        <f t="shared" si="18"/>
        <v/>
      </c>
      <c r="B38" s="79"/>
      <c r="C38" s="79"/>
      <c r="D38" s="80"/>
      <c r="E38" s="86"/>
      <c r="F38" s="88"/>
      <c r="G38" s="88"/>
      <c r="H38" s="89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9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9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9"/>
      <c r="BI38" s="88"/>
      <c r="BJ38" s="88"/>
      <c r="BK38" s="88"/>
      <c r="BL38" s="88"/>
      <c r="BM38" s="88"/>
      <c r="BN38" s="89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</row>
    <row r="39" spans="1:101" s="3" customFormat="1" ht="10.5" x14ac:dyDescent="0.25">
      <c r="A39" s="145" t="str">
        <f t="shared" si="18"/>
        <v/>
      </c>
      <c r="B39" s="79"/>
      <c r="C39" s="79"/>
      <c r="D39" s="80"/>
      <c r="E39" s="86"/>
      <c r="F39" s="88"/>
      <c r="G39" s="88"/>
      <c r="H39" s="89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9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9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9"/>
      <c r="BI39" s="88"/>
      <c r="BJ39" s="88"/>
      <c r="BK39" s="88"/>
      <c r="BL39" s="88"/>
      <c r="BM39" s="88"/>
      <c r="BN39" s="89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</row>
    <row r="40" spans="1:101" s="3" customFormat="1" ht="10.5" x14ac:dyDescent="0.25">
      <c r="A40" s="145" t="str">
        <f t="shared" si="18"/>
        <v/>
      </c>
      <c r="B40" s="79"/>
      <c r="C40" s="79"/>
      <c r="D40" s="80"/>
      <c r="E40" s="86"/>
      <c r="F40" s="88"/>
      <c r="G40" s="88"/>
      <c r="H40" s="89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9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9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9"/>
      <c r="BI40" s="88"/>
      <c r="BJ40" s="88"/>
      <c r="BK40" s="88"/>
      <c r="BL40" s="88"/>
      <c r="BM40" s="88"/>
      <c r="BN40" s="89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</row>
    <row r="41" spans="1:101" s="3" customFormat="1" ht="10.5" x14ac:dyDescent="0.25">
      <c r="A41" s="145" t="str">
        <f t="shared" si="18"/>
        <v/>
      </c>
      <c r="B41" s="79"/>
      <c r="C41" s="79"/>
      <c r="D41" s="80"/>
      <c r="E41" s="86"/>
      <c r="F41" s="88"/>
      <c r="G41" s="88"/>
      <c r="H41" s="89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9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9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9"/>
      <c r="BI41" s="88"/>
      <c r="BJ41" s="88"/>
      <c r="BK41" s="88"/>
      <c r="BL41" s="88"/>
      <c r="BM41" s="88"/>
      <c r="BN41" s="89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</row>
    <row r="42" spans="1:101" s="3" customFormat="1" ht="10.5" x14ac:dyDescent="0.25">
      <c r="A42" s="145" t="str">
        <f t="shared" si="18"/>
        <v/>
      </c>
      <c r="B42" s="79"/>
      <c r="C42" s="79"/>
      <c r="D42" s="80"/>
      <c r="E42" s="86"/>
      <c r="F42" s="88"/>
      <c r="G42" s="88"/>
      <c r="H42" s="89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9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9"/>
      <c r="BI42" s="88"/>
      <c r="BJ42" s="88"/>
      <c r="BK42" s="88"/>
      <c r="BL42" s="88"/>
      <c r="BM42" s="88"/>
      <c r="BN42" s="89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</row>
    <row r="43" spans="1:101" s="3" customFormat="1" ht="10.5" x14ac:dyDescent="0.25">
      <c r="A43" s="145" t="str">
        <f t="shared" si="18"/>
        <v/>
      </c>
      <c r="B43" s="79"/>
      <c r="C43" s="79"/>
      <c r="D43" s="80"/>
      <c r="E43" s="86"/>
      <c r="F43" s="88"/>
      <c r="G43" s="88"/>
      <c r="H43" s="89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9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9"/>
      <c r="BI43" s="88"/>
      <c r="BJ43" s="88"/>
      <c r="BK43" s="88"/>
      <c r="BL43" s="88"/>
      <c r="BM43" s="88"/>
      <c r="BN43" s="89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</row>
    <row r="44" spans="1:101" s="3" customFormat="1" ht="10.5" x14ac:dyDescent="0.25">
      <c r="A44" s="145" t="str">
        <f t="shared" si="18"/>
        <v/>
      </c>
      <c r="B44" s="79"/>
      <c r="C44" s="79"/>
      <c r="D44" s="80"/>
      <c r="E44" s="86"/>
      <c r="F44" s="88"/>
      <c r="G44" s="88"/>
      <c r="H44" s="89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9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9"/>
      <c r="BI44" s="88"/>
      <c r="BJ44" s="88"/>
      <c r="BK44" s="88"/>
      <c r="BL44" s="88"/>
      <c r="BM44" s="88"/>
      <c r="BN44" s="89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</row>
    <row r="45" spans="1:101" s="3" customFormat="1" ht="10.5" x14ac:dyDescent="0.25">
      <c r="A45" s="145" t="str">
        <f t="shared" si="18"/>
        <v/>
      </c>
      <c r="B45" s="79"/>
      <c r="C45" s="79"/>
      <c r="D45" s="80"/>
      <c r="E45" s="86"/>
      <c r="F45" s="88"/>
      <c r="G45" s="88"/>
      <c r="H45" s="89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9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9"/>
      <c r="BI45" s="88"/>
      <c r="BJ45" s="88"/>
      <c r="BK45" s="88"/>
      <c r="BL45" s="88"/>
      <c r="BM45" s="88"/>
      <c r="BN45" s="89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</row>
    <row r="46" spans="1:101" s="3" customFormat="1" ht="10.5" x14ac:dyDescent="0.25">
      <c r="A46" s="145" t="str">
        <f t="shared" si="18"/>
        <v/>
      </c>
      <c r="B46" s="79"/>
      <c r="C46" s="79"/>
      <c r="D46" s="80"/>
      <c r="E46" s="86"/>
      <c r="F46" s="88"/>
      <c r="G46" s="88"/>
      <c r="H46" s="89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9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9"/>
      <c r="BI46" s="88"/>
      <c r="BJ46" s="88"/>
      <c r="BK46" s="88"/>
      <c r="BL46" s="88"/>
      <c r="BM46" s="88"/>
      <c r="BN46" s="89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</row>
    <row r="47" spans="1:101" s="3" customFormat="1" ht="10.5" x14ac:dyDescent="0.25">
      <c r="A47" s="145" t="str">
        <f t="shared" si="18"/>
        <v/>
      </c>
      <c r="B47" s="79"/>
      <c r="C47" s="79"/>
      <c r="D47" s="80"/>
      <c r="E47" s="86"/>
      <c r="F47" s="88"/>
      <c r="G47" s="88"/>
      <c r="H47" s="89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9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9"/>
      <c r="BI47" s="88"/>
      <c r="BJ47" s="88"/>
      <c r="BK47" s="88"/>
      <c r="BL47" s="88"/>
      <c r="BM47" s="88"/>
      <c r="BN47" s="89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</row>
    <row r="48" spans="1:101" s="3" customFormat="1" ht="10.5" x14ac:dyDescent="0.25">
      <c r="A48" s="145" t="str">
        <f t="shared" si="18"/>
        <v/>
      </c>
      <c r="B48" s="79"/>
      <c r="C48" s="79"/>
      <c r="D48" s="80"/>
      <c r="E48" s="86"/>
      <c r="F48" s="88"/>
      <c r="G48" s="88"/>
      <c r="H48" s="89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9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9"/>
      <c r="BI48" s="88"/>
      <c r="BJ48" s="88"/>
      <c r="BK48" s="88"/>
      <c r="BL48" s="88"/>
      <c r="BM48" s="88"/>
      <c r="BN48" s="89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</row>
    <row r="49" spans="1:101" s="3" customFormat="1" ht="10.5" x14ac:dyDescent="0.25">
      <c r="A49" s="145" t="str">
        <f t="shared" si="18"/>
        <v/>
      </c>
      <c r="B49" s="79"/>
      <c r="C49" s="79"/>
      <c r="D49" s="80"/>
      <c r="E49" s="86"/>
      <c r="F49" s="88"/>
      <c r="G49" s="88"/>
      <c r="H49" s="89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9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9"/>
      <c r="BI49" s="88"/>
      <c r="BJ49" s="88"/>
      <c r="BK49" s="88"/>
      <c r="BL49" s="88"/>
      <c r="BM49" s="88"/>
      <c r="BN49" s="89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</row>
    <row r="50" spans="1:101" s="3" customFormat="1" ht="10.5" x14ac:dyDescent="0.25">
      <c r="A50" s="145" t="str">
        <f t="shared" si="18"/>
        <v/>
      </c>
      <c r="B50" s="79"/>
      <c r="C50" s="79"/>
      <c r="D50" s="80"/>
      <c r="E50" s="86"/>
      <c r="F50" s="88"/>
      <c r="G50" s="88"/>
      <c r="H50" s="89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9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9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9"/>
      <c r="BI50" s="88"/>
      <c r="BJ50" s="88"/>
      <c r="BK50" s="88"/>
      <c r="BL50" s="88"/>
      <c r="BM50" s="88"/>
      <c r="BN50" s="89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</row>
    <row r="51" spans="1:101" s="3" customFormat="1" ht="10.5" x14ac:dyDescent="0.25">
      <c r="A51" s="145" t="str">
        <f t="shared" si="18"/>
        <v/>
      </c>
      <c r="B51" s="79"/>
      <c r="C51" s="79"/>
      <c r="D51" s="80"/>
      <c r="E51" s="86"/>
      <c r="F51" s="88"/>
      <c r="G51" s="88"/>
      <c r="H51" s="89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9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9"/>
      <c r="BI51" s="88"/>
      <c r="BJ51" s="88"/>
      <c r="BK51" s="88"/>
      <c r="BL51" s="88"/>
      <c r="BM51" s="88"/>
      <c r="BN51" s="89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</row>
    <row r="52" spans="1:101" s="3" customFormat="1" ht="10.5" x14ac:dyDescent="0.25">
      <c r="A52" s="145" t="str">
        <f t="shared" si="18"/>
        <v/>
      </c>
      <c r="B52" s="79"/>
      <c r="C52" s="79"/>
      <c r="D52" s="80"/>
      <c r="E52" s="86"/>
      <c r="F52" s="88"/>
      <c r="G52" s="88"/>
      <c r="H52" s="89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9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9"/>
      <c r="BI52" s="88"/>
      <c r="BJ52" s="88"/>
      <c r="BK52" s="88"/>
      <c r="BL52" s="88"/>
      <c r="BM52" s="88"/>
      <c r="BN52" s="89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</row>
    <row r="53" spans="1:101" s="3" customFormat="1" ht="10.5" x14ac:dyDescent="0.25">
      <c r="A53" s="145" t="str">
        <f t="shared" si="18"/>
        <v/>
      </c>
      <c r="B53" s="79"/>
      <c r="C53" s="79"/>
      <c r="D53" s="80"/>
      <c r="E53" s="86"/>
      <c r="F53" s="88"/>
      <c r="G53" s="88"/>
      <c r="H53" s="89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9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9"/>
      <c r="BI53" s="88"/>
      <c r="BJ53" s="88"/>
      <c r="BK53" s="88"/>
      <c r="BL53" s="88"/>
      <c r="BM53" s="88"/>
      <c r="BN53" s="89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</row>
    <row r="54" spans="1:101" s="3" customFormat="1" ht="10.5" x14ac:dyDescent="0.25">
      <c r="A54" s="145" t="str">
        <f t="shared" si="18"/>
        <v/>
      </c>
      <c r="B54" s="79"/>
      <c r="C54" s="79"/>
      <c r="D54" s="80"/>
      <c r="E54" s="86"/>
      <c r="F54" s="88"/>
      <c r="G54" s="88"/>
      <c r="H54" s="89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9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9"/>
      <c r="BI54" s="88"/>
      <c r="BJ54" s="88"/>
      <c r="BK54" s="88"/>
      <c r="BL54" s="88"/>
      <c r="BM54" s="88"/>
      <c r="BN54" s="89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</row>
    <row r="55" spans="1:101" s="3" customFormat="1" ht="10.5" x14ac:dyDescent="0.25">
      <c r="A55" s="145" t="str">
        <f t="shared" si="18"/>
        <v/>
      </c>
      <c r="B55" s="79"/>
      <c r="C55" s="79"/>
      <c r="D55" s="80"/>
      <c r="E55" s="86"/>
      <c r="F55" s="88"/>
      <c r="G55" s="88"/>
      <c r="H55" s="89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9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9"/>
      <c r="BI55" s="88"/>
      <c r="BJ55" s="88"/>
      <c r="BK55" s="88"/>
      <c r="BL55" s="88"/>
      <c r="BM55" s="88"/>
      <c r="BN55" s="89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</row>
    <row r="56" spans="1:101" s="3" customFormat="1" ht="10.5" x14ac:dyDescent="0.25">
      <c r="A56" s="145" t="str">
        <f t="shared" si="18"/>
        <v/>
      </c>
      <c r="B56" s="79"/>
      <c r="C56" s="79"/>
      <c r="D56" s="80"/>
      <c r="E56" s="86"/>
      <c r="F56" s="88"/>
      <c r="G56" s="88"/>
      <c r="H56" s="89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9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9"/>
      <c r="BI56" s="88"/>
      <c r="BJ56" s="88"/>
      <c r="BK56" s="88"/>
      <c r="BL56" s="88"/>
      <c r="BM56" s="88"/>
      <c r="BN56" s="89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</row>
    <row r="57" spans="1:101" s="3" customFormat="1" ht="10.5" x14ac:dyDescent="0.25">
      <c r="A57" s="145" t="str">
        <f t="shared" si="18"/>
        <v/>
      </c>
      <c r="B57" s="79"/>
      <c r="C57" s="79"/>
      <c r="D57" s="80"/>
      <c r="E57" s="86"/>
      <c r="F57" s="88"/>
      <c r="G57" s="88"/>
      <c r="H57" s="89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9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9"/>
      <c r="BI57" s="88"/>
      <c r="BJ57" s="88"/>
      <c r="BK57" s="88"/>
      <c r="BL57" s="88"/>
      <c r="BM57" s="88"/>
      <c r="BN57" s="89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</row>
    <row r="58" spans="1:101" s="3" customFormat="1" ht="10.5" x14ac:dyDescent="0.25">
      <c r="A58" s="145" t="str">
        <f t="shared" si="18"/>
        <v/>
      </c>
      <c r="B58" s="79"/>
      <c r="C58" s="79"/>
      <c r="D58" s="80"/>
      <c r="E58" s="86"/>
      <c r="F58" s="88"/>
      <c r="G58" s="88"/>
      <c r="H58" s="89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9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9"/>
      <c r="BI58" s="88"/>
      <c r="BJ58" s="88"/>
      <c r="BK58" s="88"/>
      <c r="BL58" s="88"/>
      <c r="BM58" s="88"/>
      <c r="BN58" s="89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</row>
    <row r="59" spans="1:101" s="3" customFormat="1" ht="10.5" x14ac:dyDescent="0.25">
      <c r="A59" s="145" t="str">
        <f t="shared" si="18"/>
        <v/>
      </c>
      <c r="B59" s="79"/>
      <c r="C59" s="79"/>
      <c r="D59" s="80"/>
      <c r="E59" s="86"/>
      <c r="F59" s="88"/>
      <c r="G59" s="88"/>
      <c r="H59" s="89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9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9"/>
      <c r="BI59" s="88"/>
      <c r="BJ59" s="88"/>
      <c r="BK59" s="88"/>
      <c r="BL59" s="88"/>
      <c r="BM59" s="88"/>
      <c r="BN59" s="89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</row>
    <row r="60" spans="1:101" s="3" customFormat="1" ht="10.5" x14ac:dyDescent="0.25">
      <c r="A60" s="145" t="str">
        <f t="shared" si="18"/>
        <v/>
      </c>
      <c r="B60" s="79"/>
      <c r="C60" s="79"/>
      <c r="D60" s="80"/>
      <c r="E60" s="86"/>
      <c r="F60" s="88"/>
      <c r="G60" s="88"/>
      <c r="H60" s="89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9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9"/>
      <c r="BI60" s="88"/>
      <c r="BJ60" s="88"/>
      <c r="BK60" s="88"/>
      <c r="BL60" s="88"/>
      <c r="BM60" s="88"/>
      <c r="BN60" s="89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</row>
    <row r="61" spans="1:101" s="3" customFormat="1" ht="10.5" x14ac:dyDescent="0.25">
      <c r="A61" s="145" t="str">
        <f t="shared" si="18"/>
        <v/>
      </c>
      <c r="B61" s="79"/>
      <c r="C61" s="79"/>
      <c r="D61" s="80"/>
      <c r="E61" s="86"/>
      <c r="F61" s="88"/>
      <c r="G61" s="88"/>
      <c r="H61" s="89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9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9"/>
      <c r="BI61" s="88"/>
      <c r="BJ61" s="88"/>
      <c r="BK61" s="88"/>
      <c r="BL61" s="88"/>
      <c r="BM61" s="88"/>
      <c r="BN61" s="89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</row>
    <row r="62" spans="1:101" s="3" customFormat="1" ht="10.5" x14ac:dyDescent="0.25">
      <c r="A62" s="145" t="str">
        <f t="shared" si="18"/>
        <v/>
      </c>
      <c r="B62" s="79"/>
      <c r="C62" s="79"/>
      <c r="D62" s="80"/>
      <c r="E62" s="86"/>
      <c r="F62" s="88"/>
      <c r="G62" s="88"/>
      <c r="H62" s="89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9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9"/>
      <c r="BI62" s="88"/>
      <c r="BJ62" s="88"/>
      <c r="BK62" s="88"/>
      <c r="BL62" s="88"/>
      <c r="BM62" s="88"/>
      <c r="BN62" s="89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</row>
    <row r="63" spans="1:101" s="3" customFormat="1" ht="10.5" x14ac:dyDescent="0.25">
      <c r="A63" s="145" t="str">
        <f t="shared" si="18"/>
        <v/>
      </c>
      <c r="B63" s="79"/>
      <c r="C63" s="79"/>
      <c r="D63" s="80"/>
      <c r="E63" s="86"/>
      <c r="F63" s="88"/>
      <c r="G63" s="88"/>
      <c r="H63" s="89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9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9"/>
      <c r="BI63" s="88"/>
      <c r="BJ63" s="88"/>
      <c r="BK63" s="88"/>
      <c r="BL63" s="88"/>
      <c r="BM63" s="88"/>
      <c r="BN63" s="89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</row>
    <row r="64" spans="1:101" s="3" customFormat="1" ht="10.5" x14ac:dyDescent="0.25">
      <c r="A64" s="145" t="str">
        <f t="shared" si="18"/>
        <v/>
      </c>
      <c r="B64" s="79"/>
      <c r="C64" s="79"/>
      <c r="D64" s="80"/>
      <c r="E64" s="86"/>
      <c r="F64" s="88"/>
      <c r="G64" s="88"/>
      <c r="H64" s="89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9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9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9"/>
      <c r="BI64" s="88"/>
      <c r="BJ64" s="88"/>
      <c r="BK64" s="88"/>
      <c r="BL64" s="88"/>
      <c r="BM64" s="88"/>
      <c r="BN64" s="89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</row>
    <row r="65" spans="1:101" s="3" customFormat="1" ht="10.5" x14ac:dyDescent="0.25">
      <c r="A65" s="145" t="str">
        <f t="shared" si="18"/>
        <v/>
      </c>
      <c r="B65" s="79"/>
      <c r="C65" s="79"/>
      <c r="D65" s="80"/>
      <c r="E65" s="86"/>
      <c r="F65" s="88"/>
      <c r="G65" s="88"/>
      <c r="H65" s="89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9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9"/>
      <c r="BI65" s="88"/>
      <c r="BJ65" s="88"/>
      <c r="BK65" s="88"/>
      <c r="BL65" s="88"/>
      <c r="BM65" s="88"/>
      <c r="BN65" s="89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</row>
    <row r="66" spans="1:101" s="3" customFormat="1" ht="10.5" x14ac:dyDescent="0.25">
      <c r="A66" s="145" t="str">
        <f t="shared" si="18"/>
        <v/>
      </c>
      <c r="B66" s="79"/>
      <c r="C66" s="79"/>
      <c r="D66" s="80"/>
      <c r="E66" s="86"/>
      <c r="F66" s="88"/>
      <c r="G66" s="88"/>
      <c r="H66" s="89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9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9"/>
      <c r="BI66" s="88"/>
      <c r="BJ66" s="88"/>
      <c r="BK66" s="88"/>
      <c r="BL66" s="88"/>
      <c r="BM66" s="88"/>
      <c r="BN66" s="89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</row>
    <row r="67" spans="1:101" s="3" customFormat="1" ht="10.5" x14ac:dyDescent="0.25">
      <c r="A67" s="145" t="str">
        <f t="shared" si="18"/>
        <v/>
      </c>
      <c r="B67" s="79"/>
      <c r="C67" s="79"/>
      <c r="D67" s="80"/>
      <c r="E67" s="86"/>
      <c r="F67" s="88"/>
      <c r="G67" s="88"/>
      <c r="H67" s="89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9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9"/>
      <c r="BI67" s="88"/>
      <c r="BJ67" s="88"/>
      <c r="BK67" s="88"/>
      <c r="BL67" s="88"/>
      <c r="BM67" s="88"/>
      <c r="BN67" s="89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</row>
    <row r="68" spans="1:101" s="3" customFormat="1" ht="10.5" x14ac:dyDescent="0.25">
      <c r="A68" s="145" t="str">
        <f t="shared" si="18"/>
        <v/>
      </c>
      <c r="B68" s="79"/>
      <c r="C68" s="79"/>
      <c r="D68" s="80"/>
      <c r="E68" s="86"/>
      <c r="F68" s="88"/>
      <c r="G68" s="88"/>
      <c r="H68" s="89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9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9"/>
      <c r="BI68" s="88"/>
      <c r="BJ68" s="88"/>
      <c r="BK68" s="88"/>
      <c r="BL68" s="88"/>
      <c r="BM68" s="88"/>
      <c r="BN68" s="89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</row>
    <row r="69" spans="1:101" s="3" customFormat="1" ht="10.5" x14ac:dyDescent="0.25">
      <c r="A69" s="145" t="str">
        <f t="shared" si="18"/>
        <v/>
      </c>
      <c r="B69" s="79"/>
      <c r="C69" s="79"/>
      <c r="D69" s="80"/>
      <c r="E69" s="86"/>
      <c r="F69" s="88"/>
      <c r="G69" s="88"/>
      <c r="H69" s="89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9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9"/>
      <c r="BI69" s="88"/>
      <c r="BJ69" s="88"/>
      <c r="BK69" s="88"/>
      <c r="BL69" s="88"/>
      <c r="BM69" s="88"/>
      <c r="BN69" s="89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</row>
    <row r="70" spans="1:101" s="3" customFormat="1" ht="10.5" x14ac:dyDescent="0.25">
      <c r="A70" s="145" t="str">
        <f t="shared" si="18"/>
        <v/>
      </c>
      <c r="B70" s="79"/>
      <c r="C70" s="79"/>
      <c r="D70" s="80"/>
      <c r="E70" s="86"/>
      <c r="F70" s="88"/>
      <c r="G70" s="88"/>
      <c r="H70" s="89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9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9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9"/>
      <c r="BI70" s="88"/>
      <c r="BJ70" s="88"/>
      <c r="BK70" s="88"/>
      <c r="BL70" s="88"/>
      <c r="BM70" s="88"/>
      <c r="BN70" s="89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</row>
    <row r="71" spans="1:101" x14ac:dyDescent="0.25">
      <c r="A71" s="145" t="str">
        <f t="shared" si="18"/>
        <v/>
      </c>
      <c r="B71" s="79"/>
      <c r="C71" s="79"/>
      <c r="D71" s="80"/>
      <c r="E71" s="86"/>
      <c r="F71" s="88"/>
      <c r="G71" s="88"/>
      <c r="H71" s="89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9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9"/>
      <c r="BI71" s="88"/>
      <c r="BJ71" s="88"/>
      <c r="BK71" s="88"/>
      <c r="BL71" s="88"/>
      <c r="BM71" s="88"/>
      <c r="BN71" s="89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</row>
    <row r="72" spans="1:101" x14ac:dyDescent="0.25">
      <c r="A72" s="145" t="str">
        <f t="shared" si="18"/>
        <v/>
      </c>
      <c r="B72" s="79"/>
      <c r="C72" s="79"/>
      <c r="D72" s="80"/>
      <c r="E72" s="86"/>
      <c r="F72" s="88"/>
      <c r="G72" s="88"/>
      <c r="H72" s="89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9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9"/>
      <c r="BI72" s="88"/>
      <c r="BJ72" s="88"/>
      <c r="BK72" s="88"/>
      <c r="BL72" s="88"/>
      <c r="BM72" s="88"/>
      <c r="BN72" s="89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</row>
    <row r="73" spans="1:101" x14ac:dyDescent="0.25">
      <c r="A73" s="145" t="str">
        <f t="shared" si="18"/>
        <v/>
      </c>
      <c r="B73" s="79"/>
      <c r="C73" s="79"/>
      <c r="D73" s="80"/>
      <c r="E73" s="86"/>
      <c r="F73" s="88"/>
      <c r="G73" s="88"/>
      <c r="H73" s="89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9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9"/>
      <c r="BI73" s="88"/>
      <c r="BJ73" s="88"/>
      <c r="BK73" s="88"/>
      <c r="BL73" s="88"/>
      <c r="BM73" s="88"/>
      <c r="BN73" s="89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</row>
    <row r="74" spans="1:101" x14ac:dyDescent="0.25">
      <c r="A74" s="145" t="str">
        <f t="shared" ref="A74:A108" si="19">IF(D74="","",D74)</f>
        <v/>
      </c>
      <c r="B74" s="79"/>
      <c r="C74" s="79"/>
      <c r="D74" s="80"/>
      <c r="E74" s="86"/>
      <c r="F74" s="88"/>
      <c r="G74" s="88"/>
      <c r="H74" s="89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9"/>
      <c r="BI74" s="88"/>
      <c r="BJ74" s="88"/>
      <c r="BK74" s="88"/>
      <c r="BL74" s="88"/>
      <c r="BM74" s="88"/>
      <c r="BN74" s="89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</row>
    <row r="75" spans="1:101" x14ac:dyDescent="0.25">
      <c r="A75" s="145" t="str">
        <f t="shared" si="19"/>
        <v/>
      </c>
      <c r="B75" s="79"/>
      <c r="C75" s="79"/>
      <c r="D75" s="80"/>
      <c r="E75" s="86"/>
      <c r="F75" s="88"/>
      <c r="G75" s="88"/>
      <c r="H75" s="89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9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9"/>
      <c r="BI75" s="88"/>
      <c r="BJ75" s="88"/>
      <c r="BK75" s="88"/>
      <c r="BL75" s="88"/>
      <c r="BM75" s="88"/>
      <c r="BN75" s="89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</row>
    <row r="76" spans="1:101" x14ac:dyDescent="0.25">
      <c r="A76" s="145" t="str">
        <f t="shared" si="19"/>
        <v/>
      </c>
      <c r="B76" s="79"/>
      <c r="C76" s="79"/>
      <c r="D76" s="80"/>
      <c r="E76" s="86"/>
      <c r="F76" s="88"/>
      <c r="G76" s="88"/>
      <c r="H76" s="89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9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9"/>
      <c r="BI76" s="88"/>
      <c r="BJ76" s="88"/>
      <c r="BK76" s="88"/>
      <c r="BL76" s="88"/>
      <c r="BM76" s="88"/>
      <c r="BN76" s="89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</row>
    <row r="77" spans="1:101" x14ac:dyDescent="0.25">
      <c r="A77" s="145" t="str">
        <f t="shared" si="19"/>
        <v/>
      </c>
      <c r="B77" s="79"/>
      <c r="C77" s="79"/>
      <c r="D77" s="80"/>
      <c r="E77" s="86"/>
      <c r="F77" s="88"/>
      <c r="G77" s="88"/>
      <c r="H77" s="89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9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9"/>
      <c r="BI77" s="88"/>
      <c r="BJ77" s="88"/>
      <c r="BK77" s="88"/>
      <c r="BL77" s="88"/>
      <c r="BM77" s="88"/>
      <c r="BN77" s="89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</row>
    <row r="78" spans="1:101" x14ac:dyDescent="0.25">
      <c r="A78" s="145" t="str">
        <f t="shared" si="19"/>
        <v/>
      </c>
      <c r="B78" s="79"/>
      <c r="C78" s="79"/>
      <c r="D78" s="80"/>
      <c r="E78" s="86"/>
      <c r="F78" s="88"/>
      <c r="G78" s="88"/>
      <c r="H78" s="89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9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9"/>
      <c r="BI78" s="88"/>
      <c r="BJ78" s="88"/>
      <c r="BK78" s="88"/>
      <c r="BL78" s="88"/>
      <c r="BM78" s="88"/>
      <c r="BN78" s="89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</row>
    <row r="79" spans="1:101" x14ac:dyDescent="0.25">
      <c r="A79" s="145" t="str">
        <f t="shared" si="19"/>
        <v/>
      </c>
      <c r="B79" s="79"/>
      <c r="C79" s="79"/>
      <c r="D79" s="80"/>
      <c r="E79" s="86"/>
      <c r="F79" s="88"/>
      <c r="G79" s="88"/>
      <c r="H79" s="89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9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9"/>
      <c r="BI79" s="88"/>
      <c r="BJ79" s="88"/>
      <c r="BK79" s="88"/>
      <c r="BL79" s="88"/>
      <c r="BM79" s="88"/>
      <c r="BN79" s="89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</row>
    <row r="80" spans="1:101" x14ac:dyDescent="0.25">
      <c r="A80" s="145" t="str">
        <f t="shared" si="19"/>
        <v/>
      </c>
      <c r="B80" s="79"/>
      <c r="C80" s="79"/>
      <c r="D80" s="80"/>
      <c r="E80" s="86"/>
      <c r="F80" s="88"/>
      <c r="G80" s="88"/>
      <c r="H80" s="89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9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9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9"/>
      <c r="BI80" s="88"/>
      <c r="BJ80" s="88"/>
      <c r="BK80" s="88"/>
      <c r="BL80" s="88"/>
      <c r="BM80" s="88"/>
      <c r="BN80" s="89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</row>
    <row r="81" spans="1:101" x14ac:dyDescent="0.25">
      <c r="A81" s="145" t="str">
        <f t="shared" si="19"/>
        <v/>
      </c>
      <c r="B81" s="79"/>
      <c r="C81" s="79"/>
      <c r="D81" s="80"/>
      <c r="E81" s="86"/>
      <c r="F81" s="88"/>
      <c r="G81" s="88"/>
      <c r="H81" s="89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9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9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9"/>
      <c r="BI81" s="88"/>
      <c r="BJ81" s="88"/>
      <c r="BK81" s="88"/>
      <c r="BL81" s="88"/>
      <c r="BM81" s="88"/>
      <c r="BN81" s="89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</row>
    <row r="82" spans="1:101" x14ac:dyDescent="0.25">
      <c r="A82" s="145" t="str">
        <f t="shared" si="19"/>
        <v/>
      </c>
      <c r="B82" s="79"/>
      <c r="C82" s="79"/>
      <c r="D82" s="80"/>
      <c r="E82" s="86"/>
      <c r="F82" s="88"/>
      <c r="G82" s="88"/>
      <c r="H82" s="89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9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9"/>
      <c r="BI82" s="88"/>
      <c r="BJ82" s="88"/>
      <c r="BK82" s="88"/>
      <c r="BL82" s="88"/>
      <c r="BM82" s="88"/>
      <c r="BN82" s="89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</row>
    <row r="83" spans="1:101" x14ac:dyDescent="0.25">
      <c r="A83" s="145" t="str">
        <f t="shared" si="19"/>
        <v/>
      </c>
      <c r="B83" s="79"/>
      <c r="C83" s="79"/>
      <c r="D83" s="80"/>
      <c r="E83" s="86"/>
      <c r="F83" s="88"/>
      <c r="G83" s="88"/>
      <c r="H83" s="89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9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9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9"/>
      <c r="BI83" s="88"/>
      <c r="BJ83" s="88"/>
      <c r="BK83" s="88"/>
      <c r="BL83" s="88"/>
      <c r="BM83" s="88"/>
      <c r="BN83" s="89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</row>
    <row r="84" spans="1:101" x14ac:dyDescent="0.25">
      <c r="A84" s="145" t="str">
        <f t="shared" si="19"/>
        <v/>
      </c>
      <c r="B84" s="79"/>
      <c r="C84" s="79"/>
      <c r="D84" s="80"/>
      <c r="E84" s="86"/>
      <c r="F84" s="88"/>
      <c r="G84" s="88"/>
      <c r="H84" s="89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9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9"/>
      <c r="BI84" s="88"/>
      <c r="BJ84" s="88"/>
      <c r="BK84" s="88"/>
      <c r="BL84" s="88"/>
      <c r="BM84" s="88"/>
      <c r="BN84" s="89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</row>
    <row r="85" spans="1:101" x14ac:dyDescent="0.25">
      <c r="A85" s="145" t="str">
        <f t="shared" si="19"/>
        <v/>
      </c>
      <c r="B85" s="79"/>
      <c r="C85" s="79"/>
      <c r="D85" s="80"/>
      <c r="E85" s="86"/>
      <c r="F85" s="88"/>
      <c r="G85" s="88"/>
      <c r="H85" s="89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9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9"/>
      <c r="BI85" s="88"/>
      <c r="BJ85" s="88"/>
      <c r="BK85" s="88"/>
      <c r="BL85" s="88"/>
      <c r="BM85" s="88"/>
      <c r="BN85" s="89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</row>
    <row r="86" spans="1:101" x14ac:dyDescent="0.25">
      <c r="A86" s="145" t="str">
        <f t="shared" si="19"/>
        <v/>
      </c>
      <c r="B86" s="79"/>
      <c r="C86" s="79"/>
      <c r="D86" s="80"/>
      <c r="E86" s="86"/>
      <c r="F86" s="88"/>
      <c r="G86" s="88"/>
      <c r="H86" s="89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9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9"/>
      <c r="BI86" s="88"/>
      <c r="BJ86" s="88"/>
      <c r="BK86" s="88"/>
      <c r="BL86" s="88"/>
      <c r="BM86" s="88"/>
      <c r="BN86" s="89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</row>
    <row r="87" spans="1:101" x14ac:dyDescent="0.25">
      <c r="A87" s="145" t="str">
        <f t="shared" si="19"/>
        <v/>
      </c>
      <c r="B87" s="79"/>
      <c r="C87" s="79"/>
      <c r="D87" s="80"/>
      <c r="E87" s="86"/>
      <c r="F87" s="88"/>
      <c r="G87" s="88"/>
      <c r="H87" s="89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9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9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9"/>
      <c r="BI87" s="88"/>
      <c r="BJ87" s="88"/>
      <c r="BK87" s="88"/>
      <c r="BL87" s="88"/>
      <c r="BM87" s="88"/>
      <c r="BN87" s="89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</row>
    <row r="88" spans="1:101" x14ac:dyDescent="0.25">
      <c r="A88" s="145" t="str">
        <f t="shared" si="19"/>
        <v/>
      </c>
      <c r="B88" s="79"/>
      <c r="C88" s="79"/>
      <c r="D88" s="80"/>
      <c r="E88" s="86"/>
      <c r="F88" s="88"/>
      <c r="G88" s="88"/>
      <c r="H88" s="89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9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9"/>
      <c r="BI88" s="88"/>
      <c r="BJ88" s="88"/>
      <c r="BK88" s="88"/>
      <c r="BL88" s="88"/>
      <c r="BM88" s="88"/>
      <c r="BN88" s="89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</row>
    <row r="89" spans="1:101" x14ac:dyDescent="0.25">
      <c r="A89" s="145" t="str">
        <f t="shared" si="19"/>
        <v/>
      </c>
      <c r="B89" s="79"/>
      <c r="C89" s="79"/>
      <c r="D89" s="80"/>
      <c r="E89" s="86"/>
      <c r="F89" s="88"/>
      <c r="G89" s="88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9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9"/>
      <c r="BI89" s="88"/>
      <c r="BJ89" s="88"/>
      <c r="BK89" s="88"/>
      <c r="BL89" s="88"/>
      <c r="BM89" s="88"/>
      <c r="BN89" s="89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</row>
    <row r="90" spans="1:101" x14ac:dyDescent="0.25">
      <c r="A90" s="145" t="str">
        <f t="shared" si="19"/>
        <v/>
      </c>
      <c r="B90" s="79"/>
      <c r="C90" s="79"/>
      <c r="D90" s="80"/>
      <c r="E90" s="86"/>
      <c r="F90" s="88"/>
      <c r="G90" s="88"/>
      <c r="H90" s="89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9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9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9"/>
      <c r="BI90" s="88"/>
      <c r="BJ90" s="88"/>
      <c r="BK90" s="88"/>
      <c r="BL90" s="88"/>
      <c r="BM90" s="88"/>
      <c r="BN90" s="89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</row>
    <row r="91" spans="1:101" x14ac:dyDescent="0.25">
      <c r="A91" s="145" t="str">
        <f t="shared" si="19"/>
        <v/>
      </c>
      <c r="B91" s="79"/>
      <c r="C91" s="79"/>
      <c r="D91" s="80"/>
      <c r="E91" s="86"/>
      <c r="F91" s="88"/>
      <c r="G91" s="88"/>
      <c r="H91" s="89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9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9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9"/>
      <c r="BI91" s="88"/>
      <c r="BJ91" s="88"/>
      <c r="BK91" s="88"/>
      <c r="BL91" s="88"/>
      <c r="BM91" s="88"/>
      <c r="BN91" s="89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</row>
    <row r="92" spans="1:101" x14ac:dyDescent="0.25">
      <c r="A92" s="145" t="str">
        <f t="shared" si="19"/>
        <v/>
      </c>
      <c r="B92" s="79"/>
      <c r="C92" s="79"/>
      <c r="D92" s="80"/>
      <c r="E92" s="86"/>
      <c r="F92" s="88"/>
      <c r="G92" s="88"/>
      <c r="H92" s="89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9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9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9"/>
      <c r="BI92" s="88"/>
      <c r="BJ92" s="88"/>
      <c r="BK92" s="88"/>
      <c r="BL92" s="88"/>
      <c r="BM92" s="88"/>
      <c r="BN92" s="89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</row>
    <row r="93" spans="1:101" x14ac:dyDescent="0.25">
      <c r="A93" s="145" t="str">
        <f t="shared" si="19"/>
        <v/>
      </c>
      <c r="B93" s="79"/>
      <c r="C93" s="79"/>
      <c r="D93" s="80"/>
      <c r="E93" s="86"/>
      <c r="F93" s="88"/>
      <c r="G93" s="88"/>
      <c r="H93" s="89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9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9"/>
      <c r="BI93" s="88"/>
      <c r="BJ93" s="88"/>
      <c r="BK93" s="88"/>
      <c r="BL93" s="88"/>
      <c r="BM93" s="88"/>
      <c r="BN93" s="89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</row>
    <row r="94" spans="1:101" x14ac:dyDescent="0.25">
      <c r="A94" s="145" t="str">
        <f t="shared" si="19"/>
        <v/>
      </c>
      <c r="B94" s="79"/>
      <c r="C94" s="79"/>
      <c r="D94" s="80"/>
      <c r="E94" s="86"/>
      <c r="F94" s="88"/>
      <c r="G94" s="88"/>
      <c r="H94" s="89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9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9"/>
      <c r="BI94" s="88"/>
      <c r="BJ94" s="88"/>
      <c r="BK94" s="88"/>
      <c r="BL94" s="88"/>
      <c r="BM94" s="88"/>
      <c r="BN94" s="89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</row>
    <row r="95" spans="1:101" x14ac:dyDescent="0.25">
      <c r="A95" s="145" t="str">
        <f t="shared" si="19"/>
        <v/>
      </c>
      <c r="B95" s="79"/>
      <c r="C95" s="79"/>
      <c r="D95" s="80"/>
      <c r="E95" s="86"/>
      <c r="F95" s="88"/>
      <c r="G95" s="88"/>
      <c r="H95" s="89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9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9"/>
      <c r="BI95" s="88"/>
      <c r="BJ95" s="88"/>
      <c r="BK95" s="88"/>
      <c r="BL95" s="88"/>
      <c r="BM95" s="88"/>
      <c r="BN95" s="89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</row>
    <row r="96" spans="1:101" x14ac:dyDescent="0.25">
      <c r="A96" s="145" t="str">
        <f t="shared" si="19"/>
        <v/>
      </c>
      <c r="B96" s="79"/>
      <c r="C96" s="79"/>
      <c r="D96" s="80"/>
      <c r="E96" s="86"/>
      <c r="F96" s="88"/>
      <c r="G96" s="88"/>
      <c r="H96" s="89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9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9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9"/>
      <c r="BI96" s="88"/>
      <c r="BJ96" s="88"/>
      <c r="BK96" s="88"/>
      <c r="BL96" s="88"/>
      <c r="BM96" s="88"/>
      <c r="BN96" s="89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</row>
    <row r="97" spans="1:101" x14ac:dyDescent="0.25">
      <c r="A97" s="145" t="str">
        <f t="shared" si="19"/>
        <v/>
      </c>
      <c r="B97" s="79"/>
      <c r="C97" s="79"/>
      <c r="D97" s="80"/>
      <c r="E97" s="86"/>
      <c r="F97" s="88"/>
      <c r="G97" s="88"/>
      <c r="H97" s="89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9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9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9"/>
      <c r="BI97" s="88"/>
      <c r="BJ97" s="88"/>
      <c r="BK97" s="88"/>
      <c r="BL97" s="88"/>
      <c r="BM97" s="88"/>
      <c r="BN97" s="89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</row>
    <row r="98" spans="1:101" x14ac:dyDescent="0.25">
      <c r="A98" s="145" t="str">
        <f t="shared" si="19"/>
        <v/>
      </c>
      <c r="B98" s="79"/>
      <c r="C98" s="79"/>
      <c r="D98" s="80"/>
      <c r="E98" s="86"/>
      <c r="F98" s="88"/>
      <c r="G98" s="88"/>
      <c r="H98" s="89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9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9"/>
      <c r="BI98" s="88"/>
      <c r="BJ98" s="88"/>
      <c r="BK98" s="88"/>
      <c r="BL98" s="88"/>
      <c r="BM98" s="88"/>
      <c r="BN98" s="89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</row>
    <row r="99" spans="1:101" x14ac:dyDescent="0.25">
      <c r="A99" s="145" t="str">
        <f t="shared" si="19"/>
        <v/>
      </c>
      <c r="B99" s="79"/>
      <c r="C99" s="79"/>
      <c r="D99" s="80"/>
      <c r="E99" s="86"/>
      <c r="F99" s="88"/>
      <c r="G99" s="88"/>
      <c r="H99" s="89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9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9"/>
      <c r="BI99" s="88"/>
      <c r="BJ99" s="88"/>
      <c r="BK99" s="88"/>
      <c r="BL99" s="88"/>
      <c r="BM99" s="88"/>
      <c r="BN99" s="89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</row>
    <row r="100" spans="1:101" x14ac:dyDescent="0.25">
      <c r="A100" s="145" t="str">
        <f t="shared" si="19"/>
        <v/>
      </c>
      <c r="B100" s="79"/>
      <c r="C100" s="79"/>
      <c r="D100" s="80"/>
      <c r="E100" s="86"/>
      <c r="F100" s="88"/>
      <c r="G100" s="88"/>
      <c r="H100" s="89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9"/>
      <c r="BI100" s="88"/>
      <c r="BJ100" s="88"/>
      <c r="BK100" s="88"/>
      <c r="BL100" s="88"/>
      <c r="BM100" s="88"/>
      <c r="BN100" s="89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</row>
    <row r="101" spans="1:101" x14ac:dyDescent="0.25">
      <c r="A101" s="145" t="str">
        <f t="shared" si="19"/>
        <v/>
      </c>
      <c r="B101" s="79"/>
      <c r="C101" s="79"/>
      <c r="D101" s="80"/>
      <c r="E101" s="86"/>
      <c r="F101" s="88"/>
      <c r="G101" s="88"/>
      <c r="H101" s="89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9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9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9"/>
      <c r="BI101" s="88"/>
      <c r="BJ101" s="88"/>
      <c r="BK101" s="88"/>
      <c r="BL101" s="88"/>
      <c r="BM101" s="88"/>
      <c r="BN101" s="89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</row>
    <row r="102" spans="1:101" x14ac:dyDescent="0.25">
      <c r="A102" s="145" t="str">
        <f t="shared" si="19"/>
        <v/>
      </c>
      <c r="B102" s="79"/>
      <c r="C102" s="79"/>
      <c r="D102" s="80"/>
      <c r="E102" s="86"/>
      <c r="F102" s="88"/>
      <c r="G102" s="88"/>
      <c r="H102" s="89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9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9"/>
      <c r="BI102" s="88"/>
      <c r="BJ102" s="88"/>
      <c r="BK102" s="88"/>
      <c r="BL102" s="88"/>
      <c r="BM102" s="88"/>
      <c r="BN102" s="89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</row>
    <row r="103" spans="1:101" x14ac:dyDescent="0.25">
      <c r="A103" s="145" t="str">
        <f t="shared" si="19"/>
        <v/>
      </c>
      <c r="B103" s="79"/>
      <c r="C103" s="79"/>
      <c r="D103" s="80"/>
      <c r="E103" s="86"/>
      <c r="F103" s="88"/>
      <c r="G103" s="88"/>
      <c r="H103" s="89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9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9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9"/>
      <c r="BI103" s="88"/>
      <c r="BJ103" s="88"/>
      <c r="BK103" s="88"/>
      <c r="BL103" s="88"/>
      <c r="BM103" s="88"/>
      <c r="BN103" s="89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</row>
    <row r="104" spans="1:101" x14ac:dyDescent="0.25">
      <c r="A104" s="145" t="str">
        <f t="shared" si="19"/>
        <v/>
      </c>
      <c r="B104" s="79"/>
      <c r="C104" s="79"/>
      <c r="D104" s="80"/>
      <c r="E104" s="86"/>
      <c r="F104" s="88"/>
      <c r="G104" s="88"/>
      <c r="H104" s="89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9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9"/>
      <c r="BI104" s="88"/>
      <c r="BJ104" s="88"/>
      <c r="BK104" s="88"/>
      <c r="BL104" s="88"/>
      <c r="BM104" s="88"/>
      <c r="BN104" s="89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</row>
    <row r="105" spans="1:101" x14ac:dyDescent="0.25">
      <c r="A105" s="145" t="str">
        <f t="shared" si="19"/>
        <v/>
      </c>
      <c r="B105" s="79"/>
      <c r="C105" s="79"/>
      <c r="D105" s="80"/>
      <c r="E105" s="86"/>
      <c r="F105" s="88"/>
      <c r="G105" s="88"/>
      <c r="H105" s="89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9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9"/>
      <c r="BI105" s="88"/>
      <c r="BJ105" s="88"/>
      <c r="BK105" s="88"/>
      <c r="BL105" s="88"/>
      <c r="BM105" s="88"/>
      <c r="BN105" s="89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</row>
    <row r="106" spans="1:101" x14ac:dyDescent="0.25">
      <c r="A106" s="145" t="str">
        <f t="shared" si="19"/>
        <v/>
      </c>
      <c r="B106" s="79"/>
      <c r="C106" s="79"/>
      <c r="D106" s="80"/>
      <c r="E106" s="86"/>
      <c r="F106" s="88"/>
      <c r="G106" s="88"/>
      <c r="H106" s="89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9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9"/>
      <c r="BI106" s="88"/>
      <c r="BJ106" s="88"/>
      <c r="BK106" s="88"/>
      <c r="BL106" s="88"/>
      <c r="BM106" s="88"/>
      <c r="BN106" s="89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</row>
    <row r="107" spans="1:101" x14ac:dyDescent="0.25">
      <c r="A107" s="145" t="str">
        <f t="shared" si="19"/>
        <v/>
      </c>
      <c r="B107" s="79"/>
      <c r="C107" s="79"/>
      <c r="D107" s="80"/>
      <c r="E107" s="86"/>
      <c r="F107" s="88"/>
      <c r="G107" s="88"/>
      <c r="H107" s="89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9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9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9"/>
      <c r="BI107" s="88"/>
      <c r="BJ107" s="88"/>
      <c r="BK107" s="88"/>
      <c r="BL107" s="88"/>
      <c r="BM107" s="88"/>
      <c r="BN107" s="89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</row>
    <row r="108" spans="1:101" x14ac:dyDescent="0.25">
      <c r="A108" s="145" t="str">
        <f t="shared" si="19"/>
        <v/>
      </c>
      <c r="B108" s="79"/>
      <c r="C108" s="79"/>
      <c r="D108" s="80"/>
      <c r="E108" s="86"/>
      <c r="F108" s="88"/>
      <c r="G108" s="88"/>
      <c r="H108" s="89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9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9"/>
      <c r="BI108" s="88"/>
      <c r="BJ108" s="88"/>
      <c r="BK108" s="88"/>
      <c r="BL108" s="88"/>
      <c r="BM108" s="88"/>
      <c r="BN108" s="89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</row>
  </sheetData>
  <mergeCells count="13">
    <mergeCell ref="CL5:CW5"/>
    <mergeCell ref="R5:AC5"/>
    <mergeCell ref="AD5:AO5"/>
    <mergeCell ref="F5:Q5"/>
    <mergeCell ref="B5:B8"/>
    <mergeCell ref="C5:C8"/>
    <mergeCell ref="D5:D8"/>
    <mergeCell ref="E5:E8"/>
    <mergeCell ref="A5:A8"/>
    <mergeCell ref="AP5:BA5"/>
    <mergeCell ref="BB5:BM5"/>
    <mergeCell ref="BN5:BY5"/>
    <mergeCell ref="BZ5:CK5"/>
  </mergeCells>
  <phoneticPr fontId="21" type="noConversion"/>
  <dataValidations count="1">
    <dataValidation type="list" allowBlank="1" showInputMessage="1" showErrorMessage="1" sqref="E9:E108" xr:uid="{D4594ACE-9362-48FA-8E50-5068D2A6679F}">
      <formula1>"Mois, Année"</formula1>
    </dataValidation>
  </dataValidations>
  <pageMargins left="0.2" right="0.17013888888888901" top="0.179861111111111" bottom="0.25972222222222202" header="0.17013888888888901" footer="0.51180555555555496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BA89-692A-4EDE-8B54-C3B1765DE72E}">
  <sheetPr>
    <tabColor theme="0" tint="-0.499984740745262"/>
  </sheetPr>
  <dimension ref="A1:CW108"/>
  <sheetViews>
    <sheetView zoomScale="85" zoomScaleNormal="85" workbookViewId="0">
      <pane xSplit="5" ySplit="8" topLeftCell="F9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baseColWidth="10" defaultColWidth="9.1796875" defaultRowHeight="12.5" outlineLevelRow="1" outlineLevelCol="1" x14ac:dyDescent="0.25"/>
  <cols>
    <col min="1" max="1" width="9.1796875" style="4" hidden="1" customWidth="1" outlineLevel="1"/>
    <col min="2" max="2" width="20.7265625" style="78" customWidth="1" collapsed="1"/>
    <col min="3" max="3" width="9.7265625" style="78" customWidth="1"/>
    <col min="4" max="4" width="19.54296875" style="78" customWidth="1"/>
    <col min="5" max="5" width="8.54296875" style="87" customWidth="1"/>
    <col min="6" max="32" width="5.6328125" style="90" customWidth="1"/>
    <col min="33" max="40" width="5.6328125" style="91" customWidth="1"/>
    <col min="41" max="41" width="5.6328125" style="92" customWidth="1"/>
    <col min="42" max="44" width="5.6328125" style="90" customWidth="1"/>
    <col min="45" max="52" width="5.6328125" style="91" customWidth="1"/>
    <col min="53" max="53" width="5.6328125" style="92" customWidth="1"/>
    <col min="54" max="56" width="5.6328125" style="90" customWidth="1"/>
    <col min="57" max="64" width="5.6328125" style="91" customWidth="1"/>
    <col min="65" max="65" width="5.6328125" style="92" customWidth="1"/>
    <col min="66" max="68" width="5.6328125" style="90" customWidth="1"/>
    <col min="69" max="76" width="5.6328125" style="91" customWidth="1"/>
    <col min="77" max="77" width="5.6328125" style="92" customWidth="1"/>
    <col min="78" max="80" width="5.6328125" style="90" customWidth="1"/>
    <col min="81" max="88" width="5.6328125" style="91" customWidth="1"/>
    <col min="89" max="89" width="5.6328125" style="92" customWidth="1"/>
    <col min="90" max="92" width="5.6328125" style="90" customWidth="1"/>
    <col min="93" max="100" width="5.6328125" style="91" customWidth="1"/>
    <col min="101" max="101" width="5.6328125" style="92" customWidth="1"/>
    <col min="102" max="16384" width="9.1796875" style="4"/>
  </cols>
  <sheetData>
    <row r="1" spans="1:101" s="72" customFormat="1" ht="22" customHeight="1" thickTop="1" thickBot="1" x14ac:dyDescent="0.25">
      <c r="B1" s="74" t="s">
        <v>35</v>
      </c>
      <c r="C1" s="75"/>
      <c r="D1" s="73" t="s">
        <v>236</v>
      </c>
      <c r="E1" s="8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1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1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1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1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1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1"/>
    </row>
    <row r="2" spans="1:101" s="2" customFormat="1" ht="11" thickTop="1" x14ac:dyDescent="0.25">
      <c r="B2" s="76"/>
      <c r="C2" s="76"/>
      <c r="D2" s="76"/>
      <c r="E2" s="84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 ht="14.5" x14ac:dyDescent="0.25">
      <c r="B3" s="168" t="s">
        <v>112</v>
      </c>
      <c r="C3" s="76"/>
      <c r="D3" s="77"/>
      <c r="E3" s="85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9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9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9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9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9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9"/>
    </row>
    <row r="4" spans="1:101" x14ac:dyDescent="0.25">
      <c r="B4" s="76"/>
      <c r="C4" s="76"/>
      <c r="D4" s="77"/>
      <c r="E4" s="85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9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9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9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9"/>
    </row>
    <row r="5" spans="1:101" s="93" customFormat="1" ht="14.5" customHeight="1" x14ac:dyDescent="0.35">
      <c r="A5" s="176" t="str">
        <f>D5</f>
        <v>Echelon</v>
      </c>
      <c r="B5" s="176" t="s">
        <v>37</v>
      </c>
      <c r="C5" s="176" t="s">
        <v>36</v>
      </c>
      <c r="D5" s="176" t="s">
        <v>80</v>
      </c>
      <c r="E5" s="176" t="s">
        <v>45</v>
      </c>
      <c r="F5" s="177">
        <v>2018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>
        <v>2019</v>
      </c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>
        <v>2020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>
        <v>2021</v>
      </c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>
        <v>2022</v>
      </c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>
        <v>2023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>
        <v>2024</v>
      </c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>
        <v>2025</v>
      </c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</row>
    <row r="6" spans="1:101" s="2" customFormat="1" ht="20" hidden="1" customHeight="1" outlineLevel="1" x14ac:dyDescent="0.2">
      <c r="A6" s="176"/>
      <c r="B6" s="176"/>
      <c r="C6" s="176"/>
      <c r="D6" s="176"/>
      <c r="E6" s="176"/>
      <c r="F6" s="81" t="s">
        <v>38</v>
      </c>
      <c r="G6" s="81" t="s">
        <v>39</v>
      </c>
      <c r="H6" s="81" t="s">
        <v>2</v>
      </c>
      <c r="I6" s="81" t="s">
        <v>3</v>
      </c>
      <c r="J6" s="81" t="s">
        <v>4</v>
      </c>
      <c r="K6" s="81" t="s">
        <v>5</v>
      </c>
      <c r="L6" s="81" t="s">
        <v>40</v>
      </c>
      <c r="M6" s="81" t="s">
        <v>7</v>
      </c>
      <c r="N6" s="81" t="s">
        <v>41</v>
      </c>
      <c r="O6" s="81" t="s">
        <v>42</v>
      </c>
      <c r="P6" s="81" t="s">
        <v>43</v>
      </c>
      <c r="Q6" s="81" t="s">
        <v>44</v>
      </c>
      <c r="R6" s="81" t="s">
        <v>38</v>
      </c>
      <c r="S6" s="81" t="s">
        <v>39</v>
      </c>
      <c r="T6" s="81" t="s">
        <v>2</v>
      </c>
      <c r="U6" s="81" t="s">
        <v>3</v>
      </c>
      <c r="V6" s="81" t="s">
        <v>4</v>
      </c>
      <c r="W6" s="81" t="s">
        <v>5</v>
      </c>
      <c r="X6" s="81" t="s">
        <v>40</v>
      </c>
      <c r="Y6" s="81" t="s">
        <v>7</v>
      </c>
      <c r="Z6" s="81" t="s">
        <v>41</v>
      </c>
      <c r="AA6" s="81" t="s">
        <v>42</v>
      </c>
      <c r="AB6" s="81" t="s">
        <v>43</v>
      </c>
      <c r="AC6" s="81" t="s">
        <v>44</v>
      </c>
      <c r="AD6" s="81" t="str">
        <f>R6</f>
        <v>Janv.</v>
      </c>
      <c r="AE6" s="81" t="str">
        <f t="shared" ref="AE6:AO6" si="0">S6</f>
        <v>Fév.</v>
      </c>
      <c r="AF6" s="81" t="str">
        <f t="shared" si="0"/>
        <v>Mars</v>
      </c>
      <c r="AG6" s="81" t="str">
        <f t="shared" si="0"/>
        <v>Avril</v>
      </c>
      <c r="AH6" s="81" t="str">
        <f t="shared" si="0"/>
        <v>Mai</v>
      </c>
      <c r="AI6" s="81" t="str">
        <f t="shared" si="0"/>
        <v>Juin</v>
      </c>
      <c r="AJ6" s="81" t="str">
        <f t="shared" si="0"/>
        <v>Juil.</v>
      </c>
      <c r="AK6" s="81" t="str">
        <f t="shared" si="0"/>
        <v>Août</v>
      </c>
      <c r="AL6" s="81" t="str">
        <f t="shared" si="0"/>
        <v>Sept.</v>
      </c>
      <c r="AM6" s="81" t="str">
        <f t="shared" si="0"/>
        <v>Oct.</v>
      </c>
      <c r="AN6" s="81" t="str">
        <f t="shared" si="0"/>
        <v>Nov.</v>
      </c>
      <c r="AO6" s="81" t="str">
        <f t="shared" si="0"/>
        <v>Déc.</v>
      </c>
      <c r="AP6" s="81" t="str">
        <f>AD6</f>
        <v>Janv.</v>
      </c>
      <c r="AQ6" s="81" t="str">
        <f t="shared" ref="AQ6:BA6" si="1">AE6</f>
        <v>Fév.</v>
      </c>
      <c r="AR6" s="81" t="str">
        <f t="shared" si="1"/>
        <v>Mars</v>
      </c>
      <c r="AS6" s="81" t="str">
        <f t="shared" si="1"/>
        <v>Avril</v>
      </c>
      <c r="AT6" s="81" t="str">
        <f t="shared" si="1"/>
        <v>Mai</v>
      </c>
      <c r="AU6" s="81" t="str">
        <f t="shared" si="1"/>
        <v>Juin</v>
      </c>
      <c r="AV6" s="81" t="str">
        <f t="shared" si="1"/>
        <v>Juil.</v>
      </c>
      <c r="AW6" s="81" t="str">
        <f t="shared" si="1"/>
        <v>Août</v>
      </c>
      <c r="AX6" s="81" t="str">
        <f t="shared" si="1"/>
        <v>Sept.</v>
      </c>
      <c r="AY6" s="81" t="str">
        <f t="shared" si="1"/>
        <v>Oct.</v>
      </c>
      <c r="AZ6" s="81" t="str">
        <f t="shared" si="1"/>
        <v>Nov.</v>
      </c>
      <c r="BA6" s="81" t="str">
        <f t="shared" si="1"/>
        <v>Déc.</v>
      </c>
      <c r="BB6" s="81" t="str">
        <f>AP6</f>
        <v>Janv.</v>
      </c>
      <c r="BC6" s="81" t="str">
        <f t="shared" ref="BC6:BM6" si="2">AQ6</f>
        <v>Fév.</v>
      </c>
      <c r="BD6" s="81" t="str">
        <f t="shared" si="2"/>
        <v>Mars</v>
      </c>
      <c r="BE6" s="81" t="str">
        <f t="shared" si="2"/>
        <v>Avril</v>
      </c>
      <c r="BF6" s="81" t="str">
        <f t="shared" si="2"/>
        <v>Mai</v>
      </c>
      <c r="BG6" s="81" t="str">
        <f t="shared" si="2"/>
        <v>Juin</v>
      </c>
      <c r="BH6" s="81" t="str">
        <f t="shared" si="2"/>
        <v>Juil.</v>
      </c>
      <c r="BI6" s="81" t="str">
        <f t="shared" si="2"/>
        <v>Août</v>
      </c>
      <c r="BJ6" s="81" t="str">
        <f t="shared" si="2"/>
        <v>Sept.</v>
      </c>
      <c r="BK6" s="81" t="str">
        <f t="shared" si="2"/>
        <v>Oct.</v>
      </c>
      <c r="BL6" s="81" t="str">
        <f t="shared" si="2"/>
        <v>Nov.</v>
      </c>
      <c r="BM6" s="81" t="str">
        <f t="shared" si="2"/>
        <v>Déc.</v>
      </c>
      <c r="BN6" s="81" t="str">
        <f>BB6</f>
        <v>Janv.</v>
      </c>
      <c r="BO6" s="81" t="str">
        <f t="shared" ref="BO6:BY6" si="3">BC6</f>
        <v>Fév.</v>
      </c>
      <c r="BP6" s="81" t="str">
        <f t="shared" si="3"/>
        <v>Mars</v>
      </c>
      <c r="BQ6" s="81" t="str">
        <f t="shared" si="3"/>
        <v>Avril</v>
      </c>
      <c r="BR6" s="81" t="str">
        <f t="shared" si="3"/>
        <v>Mai</v>
      </c>
      <c r="BS6" s="81" t="str">
        <f t="shared" si="3"/>
        <v>Juin</v>
      </c>
      <c r="BT6" s="81" t="str">
        <f t="shared" si="3"/>
        <v>Juil.</v>
      </c>
      <c r="BU6" s="81" t="str">
        <f t="shared" si="3"/>
        <v>Août</v>
      </c>
      <c r="BV6" s="81" t="str">
        <f t="shared" si="3"/>
        <v>Sept.</v>
      </c>
      <c r="BW6" s="81" t="str">
        <f t="shared" si="3"/>
        <v>Oct.</v>
      </c>
      <c r="BX6" s="81" t="str">
        <f t="shared" si="3"/>
        <v>Nov.</v>
      </c>
      <c r="BY6" s="81" t="str">
        <f t="shared" si="3"/>
        <v>Déc.</v>
      </c>
      <c r="BZ6" s="81" t="str">
        <f>BN6</f>
        <v>Janv.</v>
      </c>
      <c r="CA6" s="81" t="str">
        <f t="shared" ref="CA6:CK6" si="4">BO6</f>
        <v>Fév.</v>
      </c>
      <c r="CB6" s="81" t="str">
        <f t="shared" si="4"/>
        <v>Mars</v>
      </c>
      <c r="CC6" s="81" t="str">
        <f t="shared" si="4"/>
        <v>Avril</v>
      </c>
      <c r="CD6" s="81" t="str">
        <f t="shared" si="4"/>
        <v>Mai</v>
      </c>
      <c r="CE6" s="81" t="str">
        <f t="shared" si="4"/>
        <v>Juin</v>
      </c>
      <c r="CF6" s="81" t="str">
        <f t="shared" si="4"/>
        <v>Juil.</v>
      </c>
      <c r="CG6" s="81" t="str">
        <f t="shared" si="4"/>
        <v>Août</v>
      </c>
      <c r="CH6" s="81" t="str">
        <f t="shared" si="4"/>
        <v>Sept.</v>
      </c>
      <c r="CI6" s="81" t="str">
        <f t="shared" si="4"/>
        <v>Oct.</v>
      </c>
      <c r="CJ6" s="81" t="str">
        <f t="shared" si="4"/>
        <v>Nov.</v>
      </c>
      <c r="CK6" s="81" t="str">
        <f t="shared" si="4"/>
        <v>Déc.</v>
      </c>
      <c r="CL6" s="81" t="str">
        <f>BZ6</f>
        <v>Janv.</v>
      </c>
      <c r="CM6" s="81" t="str">
        <f t="shared" ref="CM6:CW6" si="5">CA6</f>
        <v>Fév.</v>
      </c>
      <c r="CN6" s="81" t="str">
        <f t="shared" si="5"/>
        <v>Mars</v>
      </c>
      <c r="CO6" s="81" t="str">
        <f t="shared" si="5"/>
        <v>Avril</v>
      </c>
      <c r="CP6" s="81" t="str">
        <f t="shared" si="5"/>
        <v>Mai</v>
      </c>
      <c r="CQ6" s="81" t="str">
        <f t="shared" si="5"/>
        <v>Juin</v>
      </c>
      <c r="CR6" s="81" t="str">
        <f t="shared" si="5"/>
        <v>Juil.</v>
      </c>
      <c r="CS6" s="81" t="str">
        <f t="shared" si="5"/>
        <v>Août</v>
      </c>
      <c r="CT6" s="81" t="str">
        <f t="shared" si="5"/>
        <v>Sept.</v>
      </c>
      <c r="CU6" s="81" t="str">
        <f t="shared" si="5"/>
        <v>Oct.</v>
      </c>
      <c r="CV6" s="81" t="str">
        <f t="shared" si="5"/>
        <v>Nov.</v>
      </c>
      <c r="CW6" s="81" t="str">
        <f t="shared" si="5"/>
        <v>Déc.</v>
      </c>
    </row>
    <row r="7" spans="1:101" s="3" customFormat="1" ht="20" hidden="1" customHeight="1" outlineLevel="1" x14ac:dyDescent="0.2">
      <c r="A7" s="176"/>
      <c r="B7" s="176"/>
      <c r="C7" s="176"/>
      <c r="D7" s="176"/>
      <c r="E7" s="176"/>
      <c r="F7" s="82">
        <f>F5</f>
        <v>2018</v>
      </c>
      <c r="G7" s="82">
        <f>F7</f>
        <v>2018</v>
      </c>
      <c r="H7" s="82">
        <f t="shared" ref="H7:Q7" si="6">G7</f>
        <v>2018</v>
      </c>
      <c r="I7" s="82">
        <f t="shared" si="6"/>
        <v>2018</v>
      </c>
      <c r="J7" s="82">
        <f t="shared" si="6"/>
        <v>2018</v>
      </c>
      <c r="K7" s="82">
        <f t="shared" si="6"/>
        <v>2018</v>
      </c>
      <c r="L7" s="82">
        <f t="shared" si="6"/>
        <v>2018</v>
      </c>
      <c r="M7" s="82">
        <f t="shared" si="6"/>
        <v>2018</v>
      </c>
      <c r="N7" s="82">
        <f t="shared" si="6"/>
        <v>2018</v>
      </c>
      <c r="O7" s="82">
        <f t="shared" si="6"/>
        <v>2018</v>
      </c>
      <c r="P7" s="82">
        <f t="shared" si="6"/>
        <v>2018</v>
      </c>
      <c r="Q7" s="82">
        <f t="shared" si="6"/>
        <v>2018</v>
      </c>
      <c r="R7" s="82">
        <f>R5</f>
        <v>2019</v>
      </c>
      <c r="S7" s="82">
        <f>R7</f>
        <v>2019</v>
      </c>
      <c r="T7" s="82">
        <f t="shared" ref="T7:AC7" si="7">S7</f>
        <v>2019</v>
      </c>
      <c r="U7" s="82">
        <f t="shared" si="7"/>
        <v>2019</v>
      </c>
      <c r="V7" s="82">
        <f t="shared" si="7"/>
        <v>2019</v>
      </c>
      <c r="W7" s="82">
        <f t="shared" si="7"/>
        <v>2019</v>
      </c>
      <c r="X7" s="82">
        <f t="shared" si="7"/>
        <v>2019</v>
      </c>
      <c r="Y7" s="82">
        <f t="shared" si="7"/>
        <v>2019</v>
      </c>
      <c r="Z7" s="82">
        <f t="shared" si="7"/>
        <v>2019</v>
      </c>
      <c r="AA7" s="82">
        <f t="shared" si="7"/>
        <v>2019</v>
      </c>
      <c r="AB7" s="82">
        <f t="shared" si="7"/>
        <v>2019</v>
      </c>
      <c r="AC7" s="82">
        <f t="shared" si="7"/>
        <v>2019</v>
      </c>
      <c r="AD7" s="82">
        <f>AD5</f>
        <v>2020</v>
      </c>
      <c r="AE7" s="82">
        <f>AD7</f>
        <v>2020</v>
      </c>
      <c r="AF7" s="82">
        <f t="shared" ref="AF7:AO7" si="8">AE7</f>
        <v>2020</v>
      </c>
      <c r="AG7" s="82">
        <f t="shared" si="8"/>
        <v>2020</v>
      </c>
      <c r="AH7" s="82">
        <f t="shared" si="8"/>
        <v>2020</v>
      </c>
      <c r="AI7" s="82">
        <f t="shared" si="8"/>
        <v>2020</v>
      </c>
      <c r="AJ7" s="82">
        <f t="shared" si="8"/>
        <v>2020</v>
      </c>
      <c r="AK7" s="82">
        <f t="shared" si="8"/>
        <v>2020</v>
      </c>
      <c r="AL7" s="82">
        <f t="shared" si="8"/>
        <v>2020</v>
      </c>
      <c r="AM7" s="82">
        <f t="shared" si="8"/>
        <v>2020</v>
      </c>
      <c r="AN7" s="82">
        <f t="shared" si="8"/>
        <v>2020</v>
      </c>
      <c r="AO7" s="82">
        <f t="shared" si="8"/>
        <v>2020</v>
      </c>
      <c r="AP7" s="82">
        <f>AP5</f>
        <v>2021</v>
      </c>
      <c r="AQ7" s="82">
        <f>AP7</f>
        <v>2021</v>
      </c>
      <c r="AR7" s="82">
        <f t="shared" ref="AR7:BA7" si="9">AQ7</f>
        <v>2021</v>
      </c>
      <c r="AS7" s="82">
        <f t="shared" si="9"/>
        <v>2021</v>
      </c>
      <c r="AT7" s="82">
        <f t="shared" si="9"/>
        <v>2021</v>
      </c>
      <c r="AU7" s="82">
        <f t="shared" si="9"/>
        <v>2021</v>
      </c>
      <c r="AV7" s="82">
        <f t="shared" si="9"/>
        <v>2021</v>
      </c>
      <c r="AW7" s="82">
        <f t="shared" si="9"/>
        <v>2021</v>
      </c>
      <c r="AX7" s="82">
        <f t="shared" si="9"/>
        <v>2021</v>
      </c>
      <c r="AY7" s="82">
        <f t="shared" si="9"/>
        <v>2021</v>
      </c>
      <c r="AZ7" s="82">
        <f t="shared" si="9"/>
        <v>2021</v>
      </c>
      <c r="BA7" s="82">
        <f t="shared" si="9"/>
        <v>2021</v>
      </c>
      <c r="BB7" s="82">
        <f>BB5</f>
        <v>2022</v>
      </c>
      <c r="BC7" s="82">
        <f>BB7</f>
        <v>2022</v>
      </c>
      <c r="BD7" s="82">
        <f t="shared" ref="BD7:BM7" si="10">BC7</f>
        <v>2022</v>
      </c>
      <c r="BE7" s="82">
        <f t="shared" si="10"/>
        <v>2022</v>
      </c>
      <c r="BF7" s="82">
        <f t="shared" si="10"/>
        <v>2022</v>
      </c>
      <c r="BG7" s="82">
        <f t="shared" si="10"/>
        <v>2022</v>
      </c>
      <c r="BH7" s="82">
        <f t="shared" si="10"/>
        <v>2022</v>
      </c>
      <c r="BI7" s="82">
        <f t="shared" si="10"/>
        <v>2022</v>
      </c>
      <c r="BJ7" s="82">
        <f t="shared" si="10"/>
        <v>2022</v>
      </c>
      <c r="BK7" s="82">
        <f t="shared" si="10"/>
        <v>2022</v>
      </c>
      <c r="BL7" s="82">
        <f t="shared" si="10"/>
        <v>2022</v>
      </c>
      <c r="BM7" s="82">
        <f t="shared" si="10"/>
        <v>2022</v>
      </c>
      <c r="BN7" s="82">
        <f>BN5</f>
        <v>2023</v>
      </c>
      <c r="BO7" s="82">
        <f>BN7</f>
        <v>2023</v>
      </c>
      <c r="BP7" s="82">
        <f t="shared" ref="BP7:BY7" si="11">BO7</f>
        <v>2023</v>
      </c>
      <c r="BQ7" s="82">
        <f t="shared" si="11"/>
        <v>2023</v>
      </c>
      <c r="BR7" s="82">
        <f t="shared" si="11"/>
        <v>2023</v>
      </c>
      <c r="BS7" s="82">
        <f t="shared" si="11"/>
        <v>2023</v>
      </c>
      <c r="BT7" s="82">
        <f t="shared" si="11"/>
        <v>2023</v>
      </c>
      <c r="BU7" s="82">
        <f t="shared" si="11"/>
        <v>2023</v>
      </c>
      <c r="BV7" s="82">
        <f t="shared" si="11"/>
        <v>2023</v>
      </c>
      <c r="BW7" s="82">
        <f t="shared" si="11"/>
        <v>2023</v>
      </c>
      <c r="BX7" s="82">
        <f t="shared" si="11"/>
        <v>2023</v>
      </c>
      <c r="BY7" s="82">
        <f t="shared" si="11"/>
        <v>2023</v>
      </c>
      <c r="BZ7" s="82">
        <f>BZ5</f>
        <v>2024</v>
      </c>
      <c r="CA7" s="82">
        <f>BZ7</f>
        <v>2024</v>
      </c>
      <c r="CB7" s="82">
        <f t="shared" ref="CB7:CK7" si="12">CA7</f>
        <v>2024</v>
      </c>
      <c r="CC7" s="82">
        <f t="shared" si="12"/>
        <v>2024</v>
      </c>
      <c r="CD7" s="82">
        <f t="shared" si="12"/>
        <v>2024</v>
      </c>
      <c r="CE7" s="82">
        <f t="shared" si="12"/>
        <v>2024</v>
      </c>
      <c r="CF7" s="82">
        <f t="shared" si="12"/>
        <v>2024</v>
      </c>
      <c r="CG7" s="82">
        <f t="shared" si="12"/>
        <v>2024</v>
      </c>
      <c r="CH7" s="82">
        <f t="shared" si="12"/>
        <v>2024</v>
      </c>
      <c r="CI7" s="82">
        <f t="shared" si="12"/>
        <v>2024</v>
      </c>
      <c r="CJ7" s="82">
        <f t="shared" si="12"/>
        <v>2024</v>
      </c>
      <c r="CK7" s="82">
        <f t="shared" si="12"/>
        <v>2024</v>
      </c>
      <c r="CL7" s="82">
        <f>CL5</f>
        <v>2025</v>
      </c>
      <c r="CM7" s="82">
        <f>CL7</f>
        <v>2025</v>
      </c>
      <c r="CN7" s="82">
        <f t="shared" ref="CN7:CW7" si="13">CM7</f>
        <v>2025</v>
      </c>
      <c r="CO7" s="82">
        <f t="shared" si="13"/>
        <v>2025</v>
      </c>
      <c r="CP7" s="82">
        <f t="shared" si="13"/>
        <v>2025</v>
      </c>
      <c r="CQ7" s="82">
        <f t="shared" si="13"/>
        <v>2025</v>
      </c>
      <c r="CR7" s="82">
        <f t="shared" si="13"/>
        <v>2025</v>
      </c>
      <c r="CS7" s="82">
        <f t="shared" si="13"/>
        <v>2025</v>
      </c>
      <c r="CT7" s="82">
        <f t="shared" si="13"/>
        <v>2025</v>
      </c>
      <c r="CU7" s="82">
        <f t="shared" si="13"/>
        <v>2025</v>
      </c>
      <c r="CV7" s="82">
        <f t="shared" si="13"/>
        <v>2025</v>
      </c>
      <c r="CW7" s="82">
        <f t="shared" si="13"/>
        <v>2025</v>
      </c>
    </row>
    <row r="8" spans="1:101" s="3" customFormat="1" ht="34" customHeight="1" collapsed="1" x14ac:dyDescent="0.2">
      <c r="A8" s="176"/>
      <c r="B8" s="176"/>
      <c r="C8" s="176"/>
      <c r="D8" s="176"/>
      <c r="E8" s="176"/>
      <c r="F8" s="83" t="str">
        <f t="shared" ref="F8:Q8" si="14">F6&amp;" "&amp;F7</f>
        <v>Janv. 2018</v>
      </c>
      <c r="G8" s="83" t="str">
        <f t="shared" si="14"/>
        <v>Fév. 2018</v>
      </c>
      <c r="H8" s="83" t="str">
        <f t="shared" si="14"/>
        <v>Mars 2018</v>
      </c>
      <c r="I8" s="83" t="str">
        <f t="shared" si="14"/>
        <v>Avril 2018</v>
      </c>
      <c r="J8" s="83" t="str">
        <f t="shared" si="14"/>
        <v>Mai 2018</v>
      </c>
      <c r="K8" s="83" t="str">
        <f t="shared" si="14"/>
        <v>Juin 2018</v>
      </c>
      <c r="L8" s="83" t="str">
        <f t="shared" si="14"/>
        <v>Juil. 2018</v>
      </c>
      <c r="M8" s="83" t="str">
        <f t="shared" si="14"/>
        <v>Août 2018</v>
      </c>
      <c r="N8" s="83" t="str">
        <f t="shared" si="14"/>
        <v>Sept. 2018</v>
      </c>
      <c r="O8" s="83" t="str">
        <f t="shared" si="14"/>
        <v>Oct. 2018</v>
      </c>
      <c r="P8" s="83" t="str">
        <f t="shared" si="14"/>
        <v>Nov. 2018</v>
      </c>
      <c r="Q8" s="83" t="str">
        <f t="shared" si="14"/>
        <v>Déc. 2018</v>
      </c>
      <c r="R8" s="83" t="str">
        <f t="shared" ref="R8:CC8" si="15">R6&amp;" "&amp;R7</f>
        <v>Janv. 2019</v>
      </c>
      <c r="S8" s="83" t="str">
        <f t="shared" si="15"/>
        <v>Fév. 2019</v>
      </c>
      <c r="T8" s="83" t="str">
        <f t="shared" si="15"/>
        <v>Mars 2019</v>
      </c>
      <c r="U8" s="83" t="str">
        <f t="shared" si="15"/>
        <v>Avril 2019</v>
      </c>
      <c r="V8" s="83" t="str">
        <f t="shared" si="15"/>
        <v>Mai 2019</v>
      </c>
      <c r="W8" s="83" t="str">
        <f t="shared" si="15"/>
        <v>Juin 2019</v>
      </c>
      <c r="X8" s="83" t="str">
        <f t="shared" si="15"/>
        <v>Juil. 2019</v>
      </c>
      <c r="Y8" s="83" t="str">
        <f t="shared" si="15"/>
        <v>Août 2019</v>
      </c>
      <c r="Z8" s="83" t="str">
        <f t="shared" si="15"/>
        <v>Sept. 2019</v>
      </c>
      <c r="AA8" s="83" t="str">
        <f t="shared" si="15"/>
        <v>Oct. 2019</v>
      </c>
      <c r="AB8" s="83" t="str">
        <f t="shared" si="15"/>
        <v>Nov. 2019</v>
      </c>
      <c r="AC8" s="83" t="str">
        <f t="shared" si="15"/>
        <v>Déc. 2019</v>
      </c>
      <c r="AD8" s="83" t="str">
        <f t="shared" si="15"/>
        <v>Janv. 2020</v>
      </c>
      <c r="AE8" s="83" t="str">
        <f t="shared" si="15"/>
        <v>Fév. 2020</v>
      </c>
      <c r="AF8" s="83" t="str">
        <f t="shared" si="15"/>
        <v>Mars 2020</v>
      </c>
      <c r="AG8" s="83" t="str">
        <f t="shared" si="15"/>
        <v>Avril 2020</v>
      </c>
      <c r="AH8" s="83" t="str">
        <f t="shared" si="15"/>
        <v>Mai 2020</v>
      </c>
      <c r="AI8" s="83" t="str">
        <f t="shared" si="15"/>
        <v>Juin 2020</v>
      </c>
      <c r="AJ8" s="83" t="str">
        <f t="shared" si="15"/>
        <v>Juil. 2020</v>
      </c>
      <c r="AK8" s="83" t="str">
        <f t="shared" si="15"/>
        <v>Août 2020</v>
      </c>
      <c r="AL8" s="83" t="str">
        <f t="shared" si="15"/>
        <v>Sept. 2020</v>
      </c>
      <c r="AM8" s="83" t="str">
        <f t="shared" si="15"/>
        <v>Oct. 2020</v>
      </c>
      <c r="AN8" s="83" t="str">
        <f t="shared" si="15"/>
        <v>Nov. 2020</v>
      </c>
      <c r="AO8" s="83" t="str">
        <f t="shared" si="15"/>
        <v>Déc. 2020</v>
      </c>
      <c r="AP8" s="83" t="str">
        <f t="shared" si="15"/>
        <v>Janv. 2021</v>
      </c>
      <c r="AQ8" s="83" t="str">
        <f t="shared" si="15"/>
        <v>Fév. 2021</v>
      </c>
      <c r="AR8" s="83" t="str">
        <f t="shared" si="15"/>
        <v>Mars 2021</v>
      </c>
      <c r="AS8" s="83" t="str">
        <f t="shared" si="15"/>
        <v>Avril 2021</v>
      </c>
      <c r="AT8" s="83" t="str">
        <f t="shared" si="15"/>
        <v>Mai 2021</v>
      </c>
      <c r="AU8" s="83" t="str">
        <f t="shared" si="15"/>
        <v>Juin 2021</v>
      </c>
      <c r="AV8" s="83" t="str">
        <f t="shared" si="15"/>
        <v>Juil. 2021</v>
      </c>
      <c r="AW8" s="83" t="str">
        <f t="shared" si="15"/>
        <v>Août 2021</v>
      </c>
      <c r="AX8" s="83" t="str">
        <f t="shared" si="15"/>
        <v>Sept. 2021</v>
      </c>
      <c r="AY8" s="83" t="str">
        <f t="shared" si="15"/>
        <v>Oct. 2021</v>
      </c>
      <c r="AZ8" s="83" t="str">
        <f t="shared" si="15"/>
        <v>Nov. 2021</v>
      </c>
      <c r="BA8" s="83" t="str">
        <f t="shared" si="15"/>
        <v>Déc. 2021</v>
      </c>
      <c r="BB8" s="83" t="str">
        <f t="shared" si="15"/>
        <v>Janv. 2022</v>
      </c>
      <c r="BC8" s="83" t="str">
        <f t="shared" si="15"/>
        <v>Fév. 2022</v>
      </c>
      <c r="BD8" s="83" t="str">
        <f t="shared" si="15"/>
        <v>Mars 2022</v>
      </c>
      <c r="BE8" s="83" t="str">
        <f t="shared" si="15"/>
        <v>Avril 2022</v>
      </c>
      <c r="BF8" s="83" t="str">
        <f t="shared" si="15"/>
        <v>Mai 2022</v>
      </c>
      <c r="BG8" s="83" t="str">
        <f t="shared" si="15"/>
        <v>Juin 2022</v>
      </c>
      <c r="BH8" s="83" t="str">
        <f t="shared" si="15"/>
        <v>Juil. 2022</v>
      </c>
      <c r="BI8" s="83" t="str">
        <f t="shared" si="15"/>
        <v>Août 2022</v>
      </c>
      <c r="BJ8" s="83" t="str">
        <f t="shared" si="15"/>
        <v>Sept. 2022</v>
      </c>
      <c r="BK8" s="83" t="str">
        <f t="shared" si="15"/>
        <v>Oct. 2022</v>
      </c>
      <c r="BL8" s="83" t="str">
        <f t="shared" si="15"/>
        <v>Nov. 2022</v>
      </c>
      <c r="BM8" s="83" t="str">
        <f t="shared" si="15"/>
        <v>Déc. 2022</v>
      </c>
      <c r="BN8" s="83" t="str">
        <f t="shared" si="15"/>
        <v>Janv. 2023</v>
      </c>
      <c r="BO8" s="83" t="str">
        <f t="shared" si="15"/>
        <v>Fév. 2023</v>
      </c>
      <c r="BP8" s="83" t="str">
        <f t="shared" si="15"/>
        <v>Mars 2023</v>
      </c>
      <c r="BQ8" s="83" t="str">
        <f t="shared" si="15"/>
        <v>Avril 2023</v>
      </c>
      <c r="BR8" s="83" t="str">
        <f t="shared" si="15"/>
        <v>Mai 2023</v>
      </c>
      <c r="BS8" s="83" t="str">
        <f t="shared" si="15"/>
        <v>Juin 2023</v>
      </c>
      <c r="BT8" s="83" t="str">
        <f t="shared" si="15"/>
        <v>Juil. 2023</v>
      </c>
      <c r="BU8" s="83" t="str">
        <f t="shared" si="15"/>
        <v>Août 2023</v>
      </c>
      <c r="BV8" s="83" t="str">
        <f t="shared" si="15"/>
        <v>Sept. 2023</v>
      </c>
      <c r="BW8" s="83" t="str">
        <f t="shared" si="15"/>
        <v>Oct. 2023</v>
      </c>
      <c r="BX8" s="83" t="str">
        <f t="shared" si="15"/>
        <v>Nov. 2023</v>
      </c>
      <c r="BY8" s="83" t="str">
        <f t="shared" si="15"/>
        <v>Déc. 2023</v>
      </c>
      <c r="BZ8" s="83" t="str">
        <f t="shared" si="15"/>
        <v>Janv. 2024</v>
      </c>
      <c r="CA8" s="83" t="str">
        <f t="shared" si="15"/>
        <v>Fév. 2024</v>
      </c>
      <c r="CB8" s="83" t="str">
        <f t="shared" si="15"/>
        <v>Mars 2024</v>
      </c>
      <c r="CC8" s="83" t="str">
        <f t="shared" si="15"/>
        <v>Avril 2024</v>
      </c>
      <c r="CD8" s="83" t="str">
        <f t="shared" ref="CD8:CW8" si="16">CD6&amp;" "&amp;CD7</f>
        <v>Mai 2024</v>
      </c>
      <c r="CE8" s="83" t="str">
        <f t="shared" si="16"/>
        <v>Juin 2024</v>
      </c>
      <c r="CF8" s="83" t="str">
        <f t="shared" si="16"/>
        <v>Juil. 2024</v>
      </c>
      <c r="CG8" s="83" t="str">
        <f t="shared" si="16"/>
        <v>Août 2024</v>
      </c>
      <c r="CH8" s="83" t="str">
        <f t="shared" si="16"/>
        <v>Sept. 2024</v>
      </c>
      <c r="CI8" s="83" t="str">
        <f t="shared" si="16"/>
        <v>Oct. 2024</v>
      </c>
      <c r="CJ8" s="83" t="str">
        <f t="shared" si="16"/>
        <v>Nov. 2024</v>
      </c>
      <c r="CK8" s="83" t="str">
        <f t="shared" si="16"/>
        <v>Déc. 2024</v>
      </c>
      <c r="CL8" s="83" t="str">
        <f t="shared" si="16"/>
        <v>Janv. 2025</v>
      </c>
      <c r="CM8" s="83" t="str">
        <f t="shared" si="16"/>
        <v>Fév. 2025</v>
      </c>
      <c r="CN8" s="83" t="str">
        <f t="shared" si="16"/>
        <v>Mars 2025</v>
      </c>
      <c r="CO8" s="83" t="str">
        <f t="shared" si="16"/>
        <v>Avril 2025</v>
      </c>
      <c r="CP8" s="83" t="str">
        <f t="shared" si="16"/>
        <v>Mai 2025</v>
      </c>
      <c r="CQ8" s="83" t="str">
        <f t="shared" si="16"/>
        <v>Juin 2025</v>
      </c>
      <c r="CR8" s="83" t="str">
        <f t="shared" si="16"/>
        <v>Juil. 2025</v>
      </c>
      <c r="CS8" s="83" t="str">
        <f t="shared" si="16"/>
        <v>Août 2025</v>
      </c>
      <c r="CT8" s="83" t="str">
        <f t="shared" si="16"/>
        <v>Sept. 2025</v>
      </c>
      <c r="CU8" s="83" t="str">
        <f t="shared" si="16"/>
        <v>Oct. 2025</v>
      </c>
      <c r="CV8" s="83" t="str">
        <f t="shared" si="16"/>
        <v>Nov. 2025</v>
      </c>
      <c r="CW8" s="83" t="str">
        <f t="shared" si="16"/>
        <v>Déc. 2025</v>
      </c>
    </row>
    <row r="9" spans="1:101" s="3" customFormat="1" ht="10.5" x14ac:dyDescent="0.25">
      <c r="A9" s="145" t="str">
        <f>IF(D9="","",D9)</f>
        <v>1-1</v>
      </c>
      <c r="B9" s="79" t="s">
        <v>34</v>
      </c>
      <c r="C9" s="79" t="s">
        <v>68</v>
      </c>
      <c r="D9" s="80" t="s">
        <v>98</v>
      </c>
      <c r="E9" s="86" t="s">
        <v>46</v>
      </c>
      <c r="F9" s="88"/>
      <c r="G9" s="88">
        <f t="shared" ref="G9:G12" si="17">F9</f>
        <v>0</v>
      </c>
      <c r="H9" s="88">
        <f t="shared" ref="H9:H12" si="18">G9</f>
        <v>0</v>
      </c>
      <c r="I9" s="88">
        <f t="shared" ref="I9:I12" si="19">H9</f>
        <v>0</v>
      </c>
      <c r="J9" s="88">
        <f t="shared" ref="J9:J12" si="20">I9</f>
        <v>0</v>
      </c>
      <c r="K9" s="88">
        <f t="shared" ref="K9:K12" si="21">J9</f>
        <v>0</v>
      </c>
      <c r="L9" s="88">
        <f t="shared" ref="L9:L12" si="22">K9</f>
        <v>0</v>
      </c>
      <c r="M9" s="88">
        <f t="shared" ref="M9:M12" si="23">L9</f>
        <v>0</v>
      </c>
      <c r="N9" s="88">
        <f t="shared" ref="N9:N12" si="24">M9</f>
        <v>0</v>
      </c>
      <c r="O9" s="88">
        <f t="shared" ref="O9:O12" si="25">N9</f>
        <v>0</v>
      </c>
      <c r="P9" s="88">
        <f t="shared" ref="P9:P12" si="26">O9</f>
        <v>0</v>
      </c>
      <c r="Q9" s="88">
        <f t="shared" ref="Q9:Q12" si="27">P9</f>
        <v>0</v>
      </c>
      <c r="R9" s="88">
        <f t="shared" ref="R9:R12" si="28">Q9</f>
        <v>0</v>
      </c>
      <c r="S9" s="88">
        <f t="shared" ref="S9:S12" si="29">R9</f>
        <v>0</v>
      </c>
      <c r="T9" s="88">
        <f t="shared" ref="T9:T12" si="30">S9</f>
        <v>0</v>
      </c>
      <c r="U9" s="88">
        <f t="shared" ref="U9:U12" si="31">T9</f>
        <v>0</v>
      </c>
      <c r="V9" s="88">
        <f t="shared" ref="V9:V12" si="32">U9</f>
        <v>0</v>
      </c>
      <c r="W9" s="88">
        <f t="shared" ref="W9:W12" si="33">V9</f>
        <v>0</v>
      </c>
      <c r="X9" s="88">
        <f t="shared" ref="X9:X12" si="34">W9</f>
        <v>0</v>
      </c>
      <c r="Y9" s="88">
        <f t="shared" ref="Y9:Y12" si="35">X9</f>
        <v>0</v>
      </c>
      <c r="Z9" s="88">
        <f t="shared" ref="Z9:Z12" si="36">Y9</f>
        <v>0</v>
      </c>
      <c r="AA9" s="88">
        <f t="shared" ref="AA9:AA12" si="37">Z9</f>
        <v>0</v>
      </c>
      <c r="AB9" s="88">
        <f t="shared" ref="AB9:AB12" si="38">AA9</f>
        <v>0</v>
      </c>
      <c r="AC9" s="88">
        <f t="shared" ref="AC9:AC12" si="39">AB9</f>
        <v>0</v>
      </c>
      <c r="AD9" s="88">
        <f t="shared" ref="AD9:AD12" si="40">AC9</f>
        <v>0</v>
      </c>
      <c r="AE9" s="88">
        <f t="shared" ref="AE9:AE12" si="41">AD9</f>
        <v>0</v>
      </c>
      <c r="AF9" s="88">
        <f t="shared" ref="AF9:AF12" si="42">AE9</f>
        <v>0</v>
      </c>
      <c r="AG9" s="88">
        <f t="shared" ref="AG9:AG12" si="43">AF9</f>
        <v>0</v>
      </c>
      <c r="AH9" s="88">
        <f t="shared" ref="AH9:AH12" si="44">AG9</f>
        <v>0</v>
      </c>
      <c r="AI9" s="88">
        <f t="shared" ref="AI9:AI12" si="45">AH9</f>
        <v>0</v>
      </c>
      <c r="AJ9" s="88">
        <f t="shared" ref="AJ9:AJ12" si="46">AI9</f>
        <v>0</v>
      </c>
      <c r="AK9" s="88">
        <f t="shared" ref="AK9:AK12" si="47">AJ9</f>
        <v>0</v>
      </c>
      <c r="AL9" s="88">
        <f t="shared" ref="AL9:AL12" si="48">AK9</f>
        <v>0</v>
      </c>
      <c r="AM9" s="88">
        <f t="shared" ref="AM9:AM12" si="49">AL9</f>
        <v>0</v>
      </c>
      <c r="AN9" s="88">
        <f t="shared" ref="AN9:AN12" si="50">AM9</f>
        <v>0</v>
      </c>
      <c r="AO9" s="88">
        <f t="shared" ref="AO9:AO12" si="51">AN9</f>
        <v>0</v>
      </c>
      <c r="AP9" s="88">
        <f t="shared" ref="AP9:AP12" si="52">AO9</f>
        <v>0</v>
      </c>
      <c r="AQ9" s="88">
        <f t="shared" ref="AQ9:AQ12" si="53">AP9</f>
        <v>0</v>
      </c>
      <c r="AR9" s="88">
        <f t="shared" ref="AR9:AR12" si="54">AQ9</f>
        <v>0</v>
      </c>
      <c r="AS9" s="88">
        <f t="shared" ref="AS9:AS12" si="55">AR9</f>
        <v>0</v>
      </c>
      <c r="AT9" s="88">
        <f t="shared" ref="AT9:AT12" si="56">AS9</f>
        <v>0</v>
      </c>
      <c r="AU9" s="88">
        <f t="shared" ref="AU9:AU12" si="57">AT9</f>
        <v>0</v>
      </c>
      <c r="AV9" s="88">
        <f t="shared" ref="AV9:AV12" si="58">AU9</f>
        <v>0</v>
      </c>
      <c r="AW9" s="88">
        <f t="shared" ref="AW9:AW12" si="59">AV9</f>
        <v>0</v>
      </c>
      <c r="AX9" s="88">
        <f t="shared" ref="AX9:AX12" si="60">AW9</f>
        <v>0</v>
      </c>
      <c r="AY9" s="88">
        <f t="shared" ref="AY9:AY12" si="61">AX9</f>
        <v>0</v>
      </c>
      <c r="AZ9" s="88">
        <f t="shared" ref="AZ9:AZ12" si="62">AY9</f>
        <v>0</v>
      </c>
      <c r="BA9" s="88">
        <f t="shared" ref="BA9:BA12" si="63">AZ9</f>
        <v>0</v>
      </c>
      <c r="BB9" s="88">
        <f t="shared" ref="BB9:BB12" si="64">BA9</f>
        <v>0</v>
      </c>
      <c r="BC9" s="88">
        <f t="shared" ref="BC9:BC12" si="65">BB9</f>
        <v>0</v>
      </c>
      <c r="BD9" s="88">
        <f t="shared" ref="BD9:BD12" si="66">BC9</f>
        <v>0</v>
      </c>
      <c r="BE9" s="88">
        <f t="shared" ref="BE9:BE12" si="67">BD9</f>
        <v>0</v>
      </c>
      <c r="BF9" s="88">
        <f t="shared" ref="BF9:BF12" si="68">BE9</f>
        <v>0</v>
      </c>
      <c r="BG9" s="88">
        <f t="shared" ref="BG9:BG12" si="69">BF9</f>
        <v>0</v>
      </c>
      <c r="BH9" s="88">
        <f t="shared" ref="BH9:BH12" si="70">BG9</f>
        <v>0</v>
      </c>
      <c r="BI9" s="88">
        <f t="shared" ref="BI9:BI12" si="71">BH9</f>
        <v>0</v>
      </c>
      <c r="BJ9" s="88">
        <f t="shared" ref="BJ9:BJ12" si="72">BI9</f>
        <v>0</v>
      </c>
      <c r="BK9" s="88">
        <f t="shared" ref="BK9:BK12" si="73">BJ9</f>
        <v>0</v>
      </c>
      <c r="BL9" s="88">
        <f t="shared" ref="BL9:BL12" si="74">BK9</f>
        <v>0</v>
      </c>
      <c r="BM9" s="88">
        <f t="shared" ref="BM9:BM12" si="75">BL9</f>
        <v>0</v>
      </c>
      <c r="BN9" s="88">
        <f t="shared" ref="BN9:BN12" si="76">BM9</f>
        <v>0</v>
      </c>
      <c r="BO9" s="88">
        <f t="shared" ref="BO9:BO12" si="77">BN9</f>
        <v>0</v>
      </c>
      <c r="BP9" s="88">
        <f t="shared" ref="BP9:BP12" si="78">BO9</f>
        <v>0</v>
      </c>
      <c r="BQ9" s="88">
        <f t="shared" ref="BQ9:BQ12" si="79">BP9</f>
        <v>0</v>
      </c>
      <c r="BR9" s="88">
        <f t="shared" ref="BR9:BR12" si="80">BQ9</f>
        <v>0</v>
      </c>
      <c r="BS9" s="88">
        <f t="shared" ref="BS9:BS12" si="81">BR9</f>
        <v>0</v>
      </c>
      <c r="BT9" s="88">
        <f t="shared" ref="BT9:BT12" si="82">BS9</f>
        <v>0</v>
      </c>
      <c r="BU9" s="88">
        <f t="shared" ref="BU9:BU12" si="83">BT9</f>
        <v>0</v>
      </c>
      <c r="BV9" s="88">
        <f t="shared" ref="BV9:BV12" si="84">BU9</f>
        <v>0</v>
      </c>
      <c r="BW9" s="88">
        <f t="shared" ref="BW9:BW12" si="85">BV9</f>
        <v>0</v>
      </c>
      <c r="BX9" s="88">
        <f t="shared" ref="BX9:BX12" si="86">BW9</f>
        <v>0</v>
      </c>
      <c r="BY9" s="88">
        <f t="shared" ref="BY9" si="87">BX9</f>
        <v>0</v>
      </c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</row>
    <row r="10" spans="1:101" s="3" customFormat="1" ht="10.5" x14ac:dyDescent="0.25">
      <c r="A10" s="145" t="str">
        <f t="shared" ref="A10:A73" si="88">IF(D10="","",D10)</f>
        <v>2-1</v>
      </c>
      <c r="B10" s="79" t="s">
        <v>235</v>
      </c>
      <c r="C10" s="79" t="s">
        <v>77</v>
      </c>
      <c r="D10" s="80" t="s">
        <v>100</v>
      </c>
      <c r="E10" s="86" t="s">
        <v>46</v>
      </c>
      <c r="F10" s="88"/>
      <c r="G10" s="88">
        <f t="shared" si="17"/>
        <v>0</v>
      </c>
      <c r="H10" s="88">
        <f t="shared" si="18"/>
        <v>0</v>
      </c>
      <c r="I10" s="88">
        <f t="shared" si="19"/>
        <v>0</v>
      </c>
      <c r="J10" s="88">
        <f t="shared" si="20"/>
        <v>0</v>
      </c>
      <c r="K10" s="88">
        <f t="shared" si="21"/>
        <v>0</v>
      </c>
      <c r="L10" s="88">
        <f t="shared" si="22"/>
        <v>0</v>
      </c>
      <c r="M10" s="88">
        <f t="shared" si="23"/>
        <v>0</v>
      </c>
      <c r="N10" s="88">
        <f t="shared" si="24"/>
        <v>0</v>
      </c>
      <c r="O10" s="88">
        <f t="shared" si="25"/>
        <v>0</v>
      </c>
      <c r="P10" s="88">
        <f t="shared" si="26"/>
        <v>0</v>
      </c>
      <c r="Q10" s="88">
        <f t="shared" si="27"/>
        <v>0</v>
      </c>
      <c r="R10" s="88">
        <f t="shared" si="28"/>
        <v>0</v>
      </c>
      <c r="S10" s="88">
        <f t="shared" si="29"/>
        <v>0</v>
      </c>
      <c r="T10" s="88">
        <f t="shared" si="30"/>
        <v>0</v>
      </c>
      <c r="U10" s="88">
        <f t="shared" si="31"/>
        <v>0</v>
      </c>
      <c r="V10" s="88">
        <f t="shared" si="32"/>
        <v>0</v>
      </c>
      <c r="W10" s="88">
        <f t="shared" si="33"/>
        <v>0</v>
      </c>
      <c r="X10" s="88">
        <f t="shared" si="34"/>
        <v>0</v>
      </c>
      <c r="Y10" s="88">
        <f t="shared" si="35"/>
        <v>0</v>
      </c>
      <c r="Z10" s="88">
        <f t="shared" si="36"/>
        <v>0</v>
      </c>
      <c r="AA10" s="88">
        <f t="shared" si="37"/>
        <v>0</v>
      </c>
      <c r="AB10" s="88">
        <f t="shared" si="38"/>
        <v>0</v>
      </c>
      <c r="AC10" s="88">
        <f t="shared" si="39"/>
        <v>0</v>
      </c>
      <c r="AD10" s="88">
        <f t="shared" si="40"/>
        <v>0</v>
      </c>
      <c r="AE10" s="88">
        <f t="shared" si="41"/>
        <v>0</v>
      </c>
      <c r="AF10" s="88">
        <f t="shared" si="42"/>
        <v>0</v>
      </c>
      <c r="AG10" s="88">
        <f t="shared" si="43"/>
        <v>0</v>
      </c>
      <c r="AH10" s="88">
        <f t="shared" si="44"/>
        <v>0</v>
      </c>
      <c r="AI10" s="88">
        <f t="shared" si="45"/>
        <v>0</v>
      </c>
      <c r="AJ10" s="88">
        <f t="shared" si="46"/>
        <v>0</v>
      </c>
      <c r="AK10" s="88">
        <f t="shared" si="47"/>
        <v>0</v>
      </c>
      <c r="AL10" s="88">
        <f t="shared" si="48"/>
        <v>0</v>
      </c>
      <c r="AM10" s="88">
        <f t="shared" si="49"/>
        <v>0</v>
      </c>
      <c r="AN10" s="88">
        <f t="shared" si="50"/>
        <v>0</v>
      </c>
      <c r="AO10" s="88">
        <f t="shared" si="51"/>
        <v>0</v>
      </c>
      <c r="AP10" s="88">
        <f t="shared" si="52"/>
        <v>0</v>
      </c>
      <c r="AQ10" s="88">
        <f t="shared" si="53"/>
        <v>0</v>
      </c>
      <c r="AR10" s="88">
        <f t="shared" si="54"/>
        <v>0</v>
      </c>
      <c r="AS10" s="88">
        <f t="shared" si="55"/>
        <v>0</v>
      </c>
      <c r="AT10" s="88">
        <f t="shared" si="56"/>
        <v>0</v>
      </c>
      <c r="AU10" s="88">
        <f t="shared" si="57"/>
        <v>0</v>
      </c>
      <c r="AV10" s="88">
        <f t="shared" si="58"/>
        <v>0</v>
      </c>
      <c r="AW10" s="88">
        <f t="shared" si="59"/>
        <v>0</v>
      </c>
      <c r="AX10" s="88">
        <f t="shared" si="60"/>
        <v>0</v>
      </c>
      <c r="AY10" s="88">
        <f t="shared" si="61"/>
        <v>0</v>
      </c>
      <c r="AZ10" s="88">
        <f t="shared" si="62"/>
        <v>0</v>
      </c>
      <c r="BA10" s="88">
        <f t="shared" si="63"/>
        <v>0</v>
      </c>
      <c r="BB10" s="88">
        <f t="shared" si="64"/>
        <v>0</v>
      </c>
      <c r="BC10" s="88">
        <f t="shared" si="65"/>
        <v>0</v>
      </c>
      <c r="BD10" s="88">
        <f t="shared" si="66"/>
        <v>0</v>
      </c>
      <c r="BE10" s="88">
        <f t="shared" si="67"/>
        <v>0</v>
      </c>
      <c r="BF10" s="88">
        <f t="shared" si="68"/>
        <v>0</v>
      </c>
      <c r="BG10" s="88">
        <f t="shared" si="69"/>
        <v>0</v>
      </c>
      <c r="BH10" s="88">
        <f t="shared" si="70"/>
        <v>0</v>
      </c>
      <c r="BI10" s="88">
        <f t="shared" si="71"/>
        <v>0</v>
      </c>
      <c r="BJ10" s="88">
        <f t="shared" si="72"/>
        <v>0</v>
      </c>
      <c r="BK10" s="88">
        <f t="shared" si="73"/>
        <v>0</v>
      </c>
      <c r="BL10" s="88">
        <f t="shared" si="74"/>
        <v>0</v>
      </c>
      <c r="BM10" s="88">
        <f t="shared" si="75"/>
        <v>0</v>
      </c>
      <c r="BN10" s="88">
        <f t="shared" si="76"/>
        <v>0</v>
      </c>
      <c r="BO10" s="88">
        <f t="shared" si="77"/>
        <v>0</v>
      </c>
      <c r="BP10" s="88">
        <f t="shared" si="78"/>
        <v>0</v>
      </c>
      <c r="BQ10" s="88">
        <f t="shared" si="79"/>
        <v>0</v>
      </c>
      <c r="BR10" s="88">
        <f t="shared" si="80"/>
        <v>0</v>
      </c>
      <c r="BS10" s="88">
        <f t="shared" si="81"/>
        <v>0</v>
      </c>
      <c r="BT10" s="88">
        <f t="shared" si="82"/>
        <v>0</v>
      </c>
      <c r="BU10" s="88">
        <f t="shared" si="83"/>
        <v>0</v>
      </c>
      <c r="BV10" s="88">
        <f t="shared" si="84"/>
        <v>0</v>
      </c>
      <c r="BW10" s="88">
        <f t="shared" si="85"/>
        <v>0</v>
      </c>
      <c r="BX10" s="88">
        <f t="shared" si="86"/>
        <v>0</v>
      </c>
      <c r="BY10" s="88">
        <f t="shared" ref="BY10" si="89">BX10</f>
        <v>0</v>
      </c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</row>
    <row r="11" spans="1:101" s="3" customFormat="1" ht="10.5" x14ac:dyDescent="0.25">
      <c r="A11" s="145" t="str">
        <f t="shared" si="88"/>
        <v>3-1</v>
      </c>
      <c r="B11" s="79" t="s">
        <v>73</v>
      </c>
      <c r="C11" s="79" t="s">
        <v>78</v>
      </c>
      <c r="D11" s="80" t="s">
        <v>103</v>
      </c>
      <c r="E11" s="86" t="s">
        <v>46</v>
      </c>
      <c r="F11" s="88"/>
      <c r="G11" s="88">
        <f t="shared" si="17"/>
        <v>0</v>
      </c>
      <c r="H11" s="88">
        <f t="shared" si="18"/>
        <v>0</v>
      </c>
      <c r="I11" s="88">
        <f t="shared" si="19"/>
        <v>0</v>
      </c>
      <c r="J11" s="88">
        <f t="shared" si="20"/>
        <v>0</v>
      </c>
      <c r="K11" s="88">
        <f t="shared" si="21"/>
        <v>0</v>
      </c>
      <c r="L11" s="88">
        <f t="shared" si="22"/>
        <v>0</v>
      </c>
      <c r="M11" s="88">
        <f t="shared" si="23"/>
        <v>0</v>
      </c>
      <c r="N11" s="88">
        <f t="shared" si="24"/>
        <v>0</v>
      </c>
      <c r="O11" s="88">
        <f t="shared" si="25"/>
        <v>0</v>
      </c>
      <c r="P11" s="88">
        <f t="shared" si="26"/>
        <v>0</v>
      </c>
      <c r="Q11" s="88">
        <f t="shared" si="27"/>
        <v>0</v>
      </c>
      <c r="R11" s="88">
        <f t="shared" si="28"/>
        <v>0</v>
      </c>
      <c r="S11" s="88">
        <f t="shared" si="29"/>
        <v>0</v>
      </c>
      <c r="T11" s="88">
        <f t="shared" si="30"/>
        <v>0</v>
      </c>
      <c r="U11" s="88">
        <f t="shared" si="31"/>
        <v>0</v>
      </c>
      <c r="V11" s="88">
        <f t="shared" si="32"/>
        <v>0</v>
      </c>
      <c r="W11" s="88">
        <f t="shared" si="33"/>
        <v>0</v>
      </c>
      <c r="X11" s="88">
        <f t="shared" si="34"/>
        <v>0</v>
      </c>
      <c r="Y11" s="88">
        <f t="shared" si="35"/>
        <v>0</v>
      </c>
      <c r="Z11" s="88">
        <f t="shared" si="36"/>
        <v>0</v>
      </c>
      <c r="AA11" s="88">
        <f t="shared" si="37"/>
        <v>0</v>
      </c>
      <c r="AB11" s="88">
        <f t="shared" si="38"/>
        <v>0</v>
      </c>
      <c r="AC11" s="88">
        <f t="shared" si="39"/>
        <v>0</v>
      </c>
      <c r="AD11" s="88">
        <f t="shared" si="40"/>
        <v>0</v>
      </c>
      <c r="AE11" s="88">
        <f t="shared" si="41"/>
        <v>0</v>
      </c>
      <c r="AF11" s="88">
        <f t="shared" si="42"/>
        <v>0</v>
      </c>
      <c r="AG11" s="88">
        <f t="shared" si="43"/>
        <v>0</v>
      </c>
      <c r="AH11" s="88">
        <f t="shared" si="44"/>
        <v>0</v>
      </c>
      <c r="AI11" s="88">
        <f t="shared" si="45"/>
        <v>0</v>
      </c>
      <c r="AJ11" s="88">
        <f t="shared" si="46"/>
        <v>0</v>
      </c>
      <c r="AK11" s="88">
        <f t="shared" si="47"/>
        <v>0</v>
      </c>
      <c r="AL11" s="88">
        <f t="shared" si="48"/>
        <v>0</v>
      </c>
      <c r="AM11" s="88">
        <f t="shared" si="49"/>
        <v>0</v>
      </c>
      <c r="AN11" s="88">
        <f t="shared" si="50"/>
        <v>0</v>
      </c>
      <c r="AO11" s="88">
        <f t="shared" si="51"/>
        <v>0</v>
      </c>
      <c r="AP11" s="88">
        <f t="shared" si="52"/>
        <v>0</v>
      </c>
      <c r="AQ11" s="88">
        <f t="shared" si="53"/>
        <v>0</v>
      </c>
      <c r="AR11" s="88">
        <f t="shared" si="54"/>
        <v>0</v>
      </c>
      <c r="AS11" s="88">
        <f t="shared" si="55"/>
        <v>0</v>
      </c>
      <c r="AT11" s="88">
        <f t="shared" si="56"/>
        <v>0</v>
      </c>
      <c r="AU11" s="88">
        <f t="shared" si="57"/>
        <v>0</v>
      </c>
      <c r="AV11" s="88">
        <f t="shared" si="58"/>
        <v>0</v>
      </c>
      <c r="AW11" s="88">
        <f t="shared" si="59"/>
        <v>0</v>
      </c>
      <c r="AX11" s="88">
        <f t="shared" si="60"/>
        <v>0</v>
      </c>
      <c r="AY11" s="88">
        <f t="shared" si="61"/>
        <v>0</v>
      </c>
      <c r="AZ11" s="88">
        <f t="shared" si="62"/>
        <v>0</v>
      </c>
      <c r="BA11" s="88">
        <f t="shared" si="63"/>
        <v>0</v>
      </c>
      <c r="BB11" s="88">
        <f t="shared" si="64"/>
        <v>0</v>
      </c>
      <c r="BC11" s="88">
        <f t="shared" si="65"/>
        <v>0</v>
      </c>
      <c r="BD11" s="88">
        <f t="shared" si="66"/>
        <v>0</v>
      </c>
      <c r="BE11" s="88">
        <f t="shared" si="67"/>
        <v>0</v>
      </c>
      <c r="BF11" s="88">
        <f t="shared" si="68"/>
        <v>0</v>
      </c>
      <c r="BG11" s="88">
        <f t="shared" si="69"/>
        <v>0</v>
      </c>
      <c r="BH11" s="88">
        <f t="shared" si="70"/>
        <v>0</v>
      </c>
      <c r="BI11" s="88">
        <f t="shared" si="71"/>
        <v>0</v>
      </c>
      <c r="BJ11" s="88">
        <f t="shared" si="72"/>
        <v>0</v>
      </c>
      <c r="BK11" s="88">
        <f t="shared" si="73"/>
        <v>0</v>
      </c>
      <c r="BL11" s="88">
        <f t="shared" si="74"/>
        <v>0</v>
      </c>
      <c r="BM11" s="88">
        <f t="shared" si="75"/>
        <v>0</v>
      </c>
      <c r="BN11" s="88">
        <f t="shared" si="76"/>
        <v>0</v>
      </c>
      <c r="BO11" s="88">
        <f t="shared" si="77"/>
        <v>0</v>
      </c>
      <c r="BP11" s="88">
        <f t="shared" si="78"/>
        <v>0</v>
      </c>
      <c r="BQ11" s="88">
        <f t="shared" si="79"/>
        <v>0</v>
      </c>
      <c r="BR11" s="88">
        <f t="shared" si="80"/>
        <v>0</v>
      </c>
      <c r="BS11" s="88">
        <f t="shared" si="81"/>
        <v>0</v>
      </c>
      <c r="BT11" s="88">
        <f t="shared" si="82"/>
        <v>0</v>
      </c>
      <c r="BU11" s="88">
        <f t="shared" si="83"/>
        <v>0</v>
      </c>
      <c r="BV11" s="88">
        <f t="shared" si="84"/>
        <v>0</v>
      </c>
      <c r="BW11" s="88">
        <f t="shared" si="85"/>
        <v>0</v>
      </c>
      <c r="BX11" s="88">
        <f t="shared" si="86"/>
        <v>0</v>
      </c>
      <c r="BY11" s="88">
        <f t="shared" ref="BY11" si="90">BX11</f>
        <v>0</v>
      </c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</row>
    <row r="12" spans="1:101" s="3" customFormat="1" ht="10.5" x14ac:dyDescent="0.25">
      <c r="A12" s="145" t="str">
        <f t="shared" si="88"/>
        <v>4-1</v>
      </c>
      <c r="B12" s="79" t="s">
        <v>74</v>
      </c>
      <c r="C12" s="79" t="s">
        <v>79</v>
      </c>
      <c r="D12" s="80" t="s">
        <v>106</v>
      </c>
      <c r="E12" s="86" t="s">
        <v>46</v>
      </c>
      <c r="F12" s="88"/>
      <c r="G12" s="88">
        <f t="shared" si="17"/>
        <v>0</v>
      </c>
      <c r="H12" s="88">
        <f t="shared" si="18"/>
        <v>0</v>
      </c>
      <c r="I12" s="88">
        <f t="shared" si="19"/>
        <v>0</v>
      </c>
      <c r="J12" s="88">
        <f t="shared" si="20"/>
        <v>0</v>
      </c>
      <c r="K12" s="88">
        <f t="shared" si="21"/>
        <v>0</v>
      </c>
      <c r="L12" s="88">
        <f t="shared" si="22"/>
        <v>0</v>
      </c>
      <c r="M12" s="88">
        <f t="shared" si="23"/>
        <v>0</v>
      </c>
      <c r="N12" s="88">
        <f t="shared" si="24"/>
        <v>0</v>
      </c>
      <c r="O12" s="88">
        <f t="shared" si="25"/>
        <v>0</v>
      </c>
      <c r="P12" s="88">
        <f t="shared" si="26"/>
        <v>0</v>
      </c>
      <c r="Q12" s="88">
        <f t="shared" si="27"/>
        <v>0</v>
      </c>
      <c r="R12" s="88">
        <f t="shared" si="28"/>
        <v>0</v>
      </c>
      <c r="S12" s="88">
        <f t="shared" si="29"/>
        <v>0</v>
      </c>
      <c r="T12" s="88">
        <f t="shared" si="30"/>
        <v>0</v>
      </c>
      <c r="U12" s="88">
        <f t="shared" si="31"/>
        <v>0</v>
      </c>
      <c r="V12" s="88">
        <f t="shared" si="32"/>
        <v>0</v>
      </c>
      <c r="W12" s="88">
        <f t="shared" si="33"/>
        <v>0</v>
      </c>
      <c r="X12" s="88">
        <f t="shared" si="34"/>
        <v>0</v>
      </c>
      <c r="Y12" s="88">
        <f t="shared" si="35"/>
        <v>0</v>
      </c>
      <c r="Z12" s="88">
        <f t="shared" si="36"/>
        <v>0</v>
      </c>
      <c r="AA12" s="88">
        <f t="shared" si="37"/>
        <v>0</v>
      </c>
      <c r="AB12" s="88">
        <f t="shared" si="38"/>
        <v>0</v>
      </c>
      <c r="AC12" s="88">
        <f t="shared" si="39"/>
        <v>0</v>
      </c>
      <c r="AD12" s="88">
        <f t="shared" si="40"/>
        <v>0</v>
      </c>
      <c r="AE12" s="88">
        <f t="shared" si="41"/>
        <v>0</v>
      </c>
      <c r="AF12" s="88">
        <f t="shared" si="42"/>
        <v>0</v>
      </c>
      <c r="AG12" s="88">
        <f t="shared" si="43"/>
        <v>0</v>
      </c>
      <c r="AH12" s="88">
        <f t="shared" si="44"/>
        <v>0</v>
      </c>
      <c r="AI12" s="88">
        <f t="shared" si="45"/>
        <v>0</v>
      </c>
      <c r="AJ12" s="88">
        <f t="shared" si="46"/>
        <v>0</v>
      </c>
      <c r="AK12" s="88">
        <f t="shared" si="47"/>
        <v>0</v>
      </c>
      <c r="AL12" s="88">
        <f t="shared" si="48"/>
        <v>0</v>
      </c>
      <c r="AM12" s="88">
        <f t="shared" si="49"/>
        <v>0</v>
      </c>
      <c r="AN12" s="88">
        <f t="shared" si="50"/>
        <v>0</v>
      </c>
      <c r="AO12" s="88">
        <f t="shared" si="51"/>
        <v>0</v>
      </c>
      <c r="AP12" s="88">
        <f t="shared" si="52"/>
        <v>0</v>
      </c>
      <c r="AQ12" s="88">
        <f t="shared" si="53"/>
        <v>0</v>
      </c>
      <c r="AR12" s="88">
        <f t="shared" si="54"/>
        <v>0</v>
      </c>
      <c r="AS12" s="88">
        <f t="shared" si="55"/>
        <v>0</v>
      </c>
      <c r="AT12" s="88">
        <f t="shared" si="56"/>
        <v>0</v>
      </c>
      <c r="AU12" s="88">
        <f t="shared" si="57"/>
        <v>0</v>
      </c>
      <c r="AV12" s="88">
        <f t="shared" si="58"/>
        <v>0</v>
      </c>
      <c r="AW12" s="88">
        <f t="shared" si="59"/>
        <v>0</v>
      </c>
      <c r="AX12" s="88">
        <f t="shared" si="60"/>
        <v>0</v>
      </c>
      <c r="AY12" s="88">
        <f t="shared" si="61"/>
        <v>0</v>
      </c>
      <c r="AZ12" s="88">
        <f t="shared" si="62"/>
        <v>0</v>
      </c>
      <c r="BA12" s="88">
        <f t="shared" si="63"/>
        <v>0</v>
      </c>
      <c r="BB12" s="88">
        <f t="shared" si="64"/>
        <v>0</v>
      </c>
      <c r="BC12" s="88">
        <f t="shared" si="65"/>
        <v>0</v>
      </c>
      <c r="BD12" s="88">
        <f t="shared" si="66"/>
        <v>0</v>
      </c>
      <c r="BE12" s="88">
        <f t="shared" si="67"/>
        <v>0</v>
      </c>
      <c r="BF12" s="88">
        <f t="shared" si="68"/>
        <v>0</v>
      </c>
      <c r="BG12" s="88">
        <f t="shared" si="69"/>
        <v>0</v>
      </c>
      <c r="BH12" s="88">
        <f t="shared" si="70"/>
        <v>0</v>
      </c>
      <c r="BI12" s="88">
        <f t="shared" si="71"/>
        <v>0</v>
      </c>
      <c r="BJ12" s="88">
        <f t="shared" si="72"/>
        <v>0</v>
      </c>
      <c r="BK12" s="88">
        <f t="shared" si="73"/>
        <v>0</v>
      </c>
      <c r="BL12" s="88">
        <f t="shared" si="74"/>
        <v>0</v>
      </c>
      <c r="BM12" s="88">
        <f t="shared" si="75"/>
        <v>0</v>
      </c>
      <c r="BN12" s="88">
        <f t="shared" si="76"/>
        <v>0</v>
      </c>
      <c r="BO12" s="88">
        <f t="shared" si="77"/>
        <v>0</v>
      </c>
      <c r="BP12" s="88">
        <f t="shared" si="78"/>
        <v>0</v>
      </c>
      <c r="BQ12" s="88">
        <f t="shared" si="79"/>
        <v>0</v>
      </c>
      <c r="BR12" s="88">
        <f t="shared" si="80"/>
        <v>0</v>
      </c>
      <c r="BS12" s="88">
        <f t="shared" si="81"/>
        <v>0</v>
      </c>
      <c r="BT12" s="88">
        <f t="shared" si="82"/>
        <v>0</v>
      </c>
      <c r="BU12" s="88">
        <f t="shared" si="83"/>
        <v>0</v>
      </c>
      <c r="BV12" s="88">
        <f t="shared" si="84"/>
        <v>0</v>
      </c>
      <c r="BW12" s="88">
        <f t="shared" si="85"/>
        <v>0</v>
      </c>
      <c r="BX12" s="88">
        <f t="shared" si="86"/>
        <v>0</v>
      </c>
      <c r="BY12" s="88">
        <f t="shared" ref="BY12" si="91">BX12</f>
        <v>0</v>
      </c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</row>
    <row r="13" spans="1:101" s="3" customFormat="1" ht="10.5" x14ac:dyDescent="0.25">
      <c r="A13" s="145"/>
      <c r="B13" s="79"/>
      <c r="C13" s="79"/>
      <c r="D13" s="80"/>
      <c r="E13" s="86"/>
      <c r="F13" s="88"/>
      <c r="G13" s="88"/>
      <c r="H13" s="148"/>
      <c r="I13" s="88"/>
      <c r="J13" s="88"/>
      <c r="K13" s="88"/>
      <c r="L13" s="88"/>
      <c r="M13" s="88"/>
      <c r="N13" s="88"/>
      <c r="O13" s="148"/>
      <c r="P13" s="88"/>
      <c r="Q13" s="88"/>
      <c r="R13" s="88"/>
      <c r="S13" s="88"/>
      <c r="T13" s="14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148"/>
      <c r="AS13" s="88"/>
      <c r="AT13" s="88"/>
      <c r="AU13" s="88"/>
      <c r="AV13" s="88"/>
      <c r="AW13" s="88"/>
      <c r="AX13" s="88"/>
      <c r="AY13" s="148"/>
      <c r="AZ13" s="88"/>
      <c r="BA13" s="88"/>
      <c r="BB13" s="88"/>
      <c r="BC13" s="88"/>
      <c r="BD13" s="88"/>
      <c r="BE13" s="88"/>
      <c r="BF13" s="148"/>
      <c r="BG13" s="88"/>
      <c r="BH13" s="88"/>
      <c r="BI13" s="88"/>
      <c r="BJ13" s="88"/>
      <c r="BK13" s="88"/>
      <c r="BL13" s="148"/>
      <c r="BM13" s="88"/>
      <c r="BN13" s="88"/>
      <c r="BO13" s="88"/>
      <c r="BP13" s="14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</row>
    <row r="14" spans="1:101" s="3" customFormat="1" ht="10.5" x14ac:dyDescent="0.25">
      <c r="A14" s="145"/>
      <c r="B14" s="79"/>
      <c r="C14" s="79"/>
      <c r="D14" s="80"/>
      <c r="E14" s="86"/>
      <c r="F14" s="88"/>
      <c r="G14" s="88"/>
      <c r="H14" s="148"/>
      <c r="I14" s="88"/>
      <c r="J14" s="88"/>
      <c r="K14" s="88"/>
      <c r="L14" s="88"/>
      <c r="M14" s="88"/>
      <c r="N14" s="88"/>
      <c r="O14" s="148"/>
      <c r="P14" s="88"/>
      <c r="Q14" s="88"/>
      <c r="R14" s="88"/>
      <c r="S14" s="88"/>
      <c r="T14" s="14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148"/>
      <c r="AS14" s="88"/>
      <c r="AT14" s="88"/>
      <c r="AU14" s="88"/>
      <c r="AV14" s="88"/>
      <c r="AW14" s="88"/>
      <c r="AX14" s="88"/>
      <c r="AY14" s="148"/>
      <c r="AZ14" s="88"/>
      <c r="BA14" s="88"/>
      <c r="BB14" s="88"/>
      <c r="BC14" s="88"/>
      <c r="BD14" s="88"/>
      <c r="BE14" s="88"/>
      <c r="BF14" s="148"/>
      <c r="BG14" s="88"/>
      <c r="BH14" s="88"/>
      <c r="BI14" s="88"/>
      <c r="BJ14" s="88"/>
      <c r="BK14" s="88"/>
      <c r="BL14" s="148"/>
      <c r="BM14" s="88"/>
      <c r="BN14" s="88"/>
      <c r="BO14" s="88"/>
      <c r="BP14" s="14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</row>
    <row r="15" spans="1:101" s="3" customFormat="1" ht="10.5" x14ac:dyDescent="0.25">
      <c r="A15" s="145"/>
      <c r="B15" s="79"/>
      <c r="C15" s="79"/>
      <c r="D15" s="80"/>
      <c r="E15" s="86"/>
      <c r="F15" s="88"/>
      <c r="G15" s="88"/>
      <c r="H15" s="148"/>
      <c r="I15" s="88"/>
      <c r="J15" s="88"/>
      <c r="K15" s="88"/>
      <c r="L15" s="88"/>
      <c r="M15" s="88"/>
      <c r="N15" s="88"/>
      <c r="O15" s="148"/>
      <c r="P15" s="88"/>
      <c r="Q15" s="88"/>
      <c r="R15" s="88"/>
      <c r="S15" s="88"/>
      <c r="T15" s="14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148"/>
      <c r="AS15" s="88"/>
      <c r="AT15" s="88"/>
      <c r="AU15" s="88"/>
      <c r="AV15" s="88"/>
      <c r="AW15" s="88"/>
      <c r="AX15" s="88"/>
      <c r="AY15" s="148"/>
      <c r="AZ15" s="88"/>
      <c r="BA15" s="88"/>
      <c r="BB15" s="88"/>
      <c r="BC15" s="88"/>
      <c r="BD15" s="88"/>
      <c r="BE15" s="88"/>
      <c r="BF15" s="148"/>
      <c r="BG15" s="88"/>
      <c r="BH15" s="88"/>
      <c r="BI15" s="88"/>
      <c r="BJ15" s="88"/>
      <c r="BK15" s="88"/>
      <c r="BL15" s="148"/>
      <c r="BM15" s="88"/>
      <c r="BN15" s="88"/>
      <c r="BO15" s="88"/>
      <c r="BP15" s="14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</row>
    <row r="16" spans="1:101" s="3" customFormat="1" ht="10.5" x14ac:dyDescent="0.25">
      <c r="A16" s="145"/>
      <c r="B16" s="79"/>
      <c r="C16" s="79"/>
      <c r="D16" s="80"/>
      <c r="E16" s="86"/>
      <c r="F16" s="88"/>
      <c r="G16" s="88"/>
      <c r="H16" s="148"/>
      <c r="I16" s="88"/>
      <c r="J16" s="88"/>
      <c r="K16" s="88"/>
      <c r="L16" s="88"/>
      <c r="M16" s="88"/>
      <c r="N16" s="88"/>
      <c r="O16" s="148"/>
      <c r="P16" s="88"/>
      <c r="Q16" s="88"/>
      <c r="R16" s="88"/>
      <c r="S16" s="88"/>
      <c r="T16" s="14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148"/>
      <c r="AS16" s="88"/>
      <c r="AT16" s="88"/>
      <c r="AU16" s="88"/>
      <c r="AV16" s="88"/>
      <c r="AW16" s="88"/>
      <c r="AX16" s="88"/>
      <c r="AY16" s="148"/>
      <c r="AZ16" s="88"/>
      <c r="BA16" s="88"/>
      <c r="BB16" s="88"/>
      <c r="BC16" s="88"/>
      <c r="BD16" s="88"/>
      <c r="BE16" s="88"/>
      <c r="BF16" s="148"/>
      <c r="BG16" s="88"/>
      <c r="BH16" s="88"/>
      <c r="BI16" s="88"/>
      <c r="BJ16" s="88"/>
      <c r="BK16" s="88"/>
      <c r="BL16" s="148"/>
      <c r="BM16" s="88"/>
      <c r="BN16" s="88"/>
      <c r="BO16" s="88"/>
      <c r="BP16" s="14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</row>
    <row r="17" spans="1:101" s="3" customFormat="1" ht="10.5" x14ac:dyDescent="0.25">
      <c r="A17" s="145"/>
      <c r="B17" s="79"/>
      <c r="C17" s="79"/>
      <c r="D17" s="80"/>
      <c r="E17" s="86"/>
      <c r="F17" s="88"/>
      <c r="G17" s="88"/>
      <c r="H17" s="148"/>
      <c r="I17" s="88"/>
      <c r="J17" s="88"/>
      <c r="K17" s="88"/>
      <c r="L17" s="88"/>
      <c r="M17" s="88"/>
      <c r="N17" s="88"/>
      <c r="O17" s="148"/>
      <c r="P17" s="88"/>
      <c r="Q17" s="88"/>
      <c r="R17" s="88"/>
      <c r="S17" s="88"/>
      <c r="T17" s="14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148"/>
      <c r="AS17" s="88"/>
      <c r="AT17" s="88"/>
      <c r="AU17" s="88"/>
      <c r="AV17" s="88"/>
      <c r="AW17" s="88"/>
      <c r="AX17" s="88"/>
      <c r="AY17" s="148"/>
      <c r="AZ17" s="88"/>
      <c r="BA17" s="88"/>
      <c r="BB17" s="88"/>
      <c r="BC17" s="88"/>
      <c r="BD17" s="88"/>
      <c r="BE17" s="88"/>
      <c r="BF17" s="148"/>
      <c r="BG17" s="88"/>
      <c r="BH17" s="88"/>
      <c r="BI17" s="88"/>
      <c r="BJ17" s="88"/>
      <c r="BK17" s="88"/>
      <c r="BL17" s="148"/>
      <c r="BM17" s="88"/>
      <c r="BN17" s="88"/>
      <c r="BO17" s="88"/>
      <c r="BP17" s="14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</row>
    <row r="18" spans="1:101" s="3" customFormat="1" ht="10.5" x14ac:dyDescent="0.25">
      <c r="A18" s="145"/>
      <c r="B18" s="79"/>
      <c r="C18" s="79"/>
      <c r="D18" s="80"/>
      <c r="E18" s="86"/>
      <c r="F18" s="88"/>
      <c r="G18" s="88"/>
      <c r="H18" s="148"/>
      <c r="I18" s="88"/>
      <c r="J18" s="88"/>
      <c r="K18" s="88"/>
      <c r="L18" s="88"/>
      <c r="M18" s="88"/>
      <c r="N18" s="88"/>
      <c r="O18" s="148"/>
      <c r="P18" s="88"/>
      <c r="Q18" s="88"/>
      <c r="R18" s="88"/>
      <c r="S18" s="88"/>
      <c r="T18" s="14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148"/>
      <c r="AS18" s="88"/>
      <c r="AT18" s="88"/>
      <c r="AU18" s="88"/>
      <c r="AV18" s="88"/>
      <c r="AW18" s="88"/>
      <c r="AX18" s="88"/>
      <c r="AY18" s="148"/>
      <c r="AZ18" s="88"/>
      <c r="BA18" s="88"/>
      <c r="BB18" s="88"/>
      <c r="BC18" s="88"/>
      <c r="BD18" s="88"/>
      <c r="BE18" s="88"/>
      <c r="BF18" s="148"/>
      <c r="BG18" s="88"/>
      <c r="BH18" s="88"/>
      <c r="BI18" s="88"/>
      <c r="BJ18" s="88"/>
      <c r="BK18" s="88"/>
      <c r="BL18" s="148"/>
      <c r="BM18" s="88"/>
      <c r="BN18" s="88"/>
      <c r="BO18" s="88"/>
      <c r="BP18" s="14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</row>
    <row r="19" spans="1:101" s="3" customFormat="1" ht="10.5" x14ac:dyDescent="0.25">
      <c r="A19" s="145"/>
      <c r="B19" s="79"/>
      <c r="C19" s="79"/>
      <c r="D19" s="80"/>
      <c r="E19" s="86"/>
      <c r="F19" s="88"/>
      <c r="G19" s="88"/>
      <c r="H19" s="148"/>
      <c r="I19" s="88"/>
      <c r="J19" s="88"/>
      <c r="K19" s="88"/>
      <c r="L19" s="88"/>
      <c r="M19" s="88"/>
      <c r="N19" s="88"/>
      <c r="O19" s="148"/>
      <c r="P19" s="88"/>
      <c r="Q19" s="88"/>
      <c r="R19" s="88"/>
      <c r="S19" s="88"/>
      <c r="T19" s="14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148"/>
      <c r="AS19" s="88"/>
      <c r="AT19" s="88"/>
      <c r="AU19" s="88"/>
      <c r="AV19" s="88"/>
      <c r="AW19" s="88"/>
      <c r="AX19" s="88"/>
      <c r="AY19" s="148"/>
      <c r="AZ19" s="88"/>
      <c r="BA19" s="88"/>
      <c r="BB19" s="88"/>
      <c r="BC19" s="88"/>
      <c r="BD19" s="88"/>
      <c r="BE19" s="88"/>
      <c r="BF19" s="148"/>
      <c r="BG19" s="88"/>
      <c r="BH19" s="88"/>
      <c r="BI19" s="88"/>
      <c r="BJ19" s="88"/>
      <c r="BK19" s="88"/>
      <c r="BL19" s="148"/>
      <c r="BM19" s="88"/>
      <c r="BN19" s="88"/>
      <c r="BO19" s="88"/>
      <c r="BP19" s="14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</row>
    <row r="20" spans="1:101" s="3" customFormat="1" ht="10.5" x14ac:dyDescent="0.25">
      <c r="A20" s="145"/>
      <c r="B20" s="79"/>
      <c r="C20" s="79"/>
      <c r="D20" s="80"/>
      <c r="E20" s="86"/>
      <c r="F20" s="88"/>
      <c r="G20" s="88"/>
      <c r="H20" s="148"/>
      <c r="I20" s="88"/>
      <c r="J20" s="88"/>
      <c r="K20" s="88"/>
      <c r="L20" s="88"/>
      <c r="M20" s="88"/>
      <c r="N20" s="88"/>
      <c r="O20" s="148"/>
      <c r="P20" s="88"/>
      <c r="Q20" s="88"/>
      <c r="R20" s="88"/>
      <c r="S20" s="88"/>
      <c r="T20" s="14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148"/>
      <c r="AS20" s="88"/>
      <c r="AT20" s="88"/>
      <c r="AU20" s="88"/>
      <c r="AV20" s="88"/>
      <c r="AW20" s="88"/>
      <c r="AX20" s="88"/>
      <c r="AY20" s="148"/>
      <c r="AZ20" s="88"/>
      <c r="BA20" s="88"/>
      <c r="BB20" s="88"/>
      <c r="BC20" s="88"/>
      <c r="BD20" s="88"/>
      <c r="BE20" s="88"/>
      <c r="BF20" s="148"/>
      <c r="BG20" s="88"/>
      <c r="BH20" s="88"/>
      <c r="BI20" s="88"/>
      <c r="BJ20" s="88"/>
      <c r="BK20" s="88"/>
      <c r="BL20" s="148"/>
      <c r="BM20" s="88"/>
      <c r="BN20" s="88"/>
      <c r="BO20" s="88"/>
      <c r="BP20" s="14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</row>
    <row r="21" spans="1:101" s="3" customFormat="1" ht="10.5" x14ac:dyDescent="0.25">
      <c r="A21" s="145"/>
      <c r="B21" s="79"/>
      <c r="C21" s="79"/>
      <c r="D21" s="80"/>
      <c r="E21" s="86"/>
      <c r="F21" s="88"/>
      <c r="G21" s="88"/>
      <c r="H21" s="148"/>
      <c r="I21" s="88"/>
      <c r="J21" s="88"/>
      <c r="K21" s="88"/>
      <c r="L21" s="88"/>
      <c r="M21" s="88"/>
      <c r="N21" s="88"/>
      <c r="O21" s="148"/>
      <c r="P21" s="88"/>
      <c r="Q21" s="88"/>
      <c r="R21" s="88"/>
      <c r="S21" s="88"/>
      <c r="T21" s="14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148"/>
      <c r="AS21" s="88"/>
      <c r="AT21" s="88"/>
      <c r="AU21" s="88"/>
      <c r="AV21" s="88"/>
      <c r="AW21" s="88"/>
      <c r="AX21" s="88"/>
      <c r="AY21" s="148"/>
      <c r="AZ21" s="88"/>
      <c r="BA21" s="88"/>
      <c r="BB21" s="88"/>
      <c r="BC21" s="88"/>
      <c r="BD21" s="88"/>
      <c r="BE21" s="88"/>
      <c r="BF21" s="148"/>
      <c r="BG21" s="88"/>
      <c r="BH21" s="88"/>
      <c r="BI21" s="88"/>
      <c r="BJ21" s="88"/>
      <c r="BK21" s="88"/>
      <c r="BL21" s="148"/>
      <c r="BM21" s="88"/>
      <c r="BN21" s="88"/>
      <c r="BO21" s="88"/>
      <c r="BP21" s="14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</row>
    <row r="22" spans="1:101" s="3" customFormat="1" ht="10.5" x14ac:dyDescent="0.25">
      <c r="A22" s="145"/>
      <c r="B22" s="79"/>
      <c r="C22" s="79"/>
      <c r="D22" s="80"/>
      <c r="E22" s="86"/>
      <c r="F22" s="88"/>
      <c r="G22" s="88"/>
      <c r="H22" s="148"/>
      <c r="I22" s="88"/>
      <c r="J22" s="88"/>
      <c r="K22" s="88"/>
      <c r="L22" s="88"/>
      <c r="M22" s="88"/>
      <c r="N22" s="88"/>
      <c r="O22" s="148"/>
      <c r="P22" s="88"/>
      <c r="Q22" s="88"/>
      <c r="R22" s="88"/>
      <c r="S22" s="88"/>
      <c r="T22" s="14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148"/>
      <c r="AS22" s="88"/>
      <c r="AT22" s="88"/>
      <c r="AU22" s="88"/>
      <c r="AV22" s="88"/>
      <c r="AW22" s="88"/>
      <c r="AX22" s="88"/>
      <c r="AY22" s="148"/>
      <c r="AZ22" s="88"/>
      <c r="BA22" s="88"/>
      <c r="BB22" s="88"/>
      <c r="BC22" s="88"/>
      <c r="BD22" s="88"/>
      <c r="BE22" s="88"/>
      <c r="BF22" s="148"/>
      <c r="BG22" s="88"/>
      <c r="BH22" s="88"/>
      <c r="BI22" s="88"/>
      <c r="BJ22" s="88"/>
      <c r="BK22" s="88"/>
      <c r="BL22" s="148"/>
      <c r="BM22" s="88"/>
      <c r="BN22" s="88"/>
      <c r="BO22" s="88"/>
      <c r="BP22" s="14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</row>
    <row r="23" spans="1:101" s="3" customFormat="1" ht="10.5" x14ac:dyDescent="0.25">
      <c r="A23" s="145"/>
      <c r="B23" s="79"/>
      <c r="C23" s="79"/>
      <c r="D23" s="80"/>
      <c r="E23" s="86"/>
      <c r="F23" s="88"/>
      <c r="G23" s="88"/>
      <c r="H23" s="148"/>
      <c r="I23" s="88"/>
      <c r="J23" s="88"/>
      <c r="K23" s="88"/>
      <c r="L23" s="88"/>
      <c r="M23" s="88"/>
      <c r="N23" s="88"/>
      <c r="O23" s="148"/>
      <c r="P23" s="88"/>
      <c r="Q23" s="88"/>
      <c r="R23" s="88"/>
      <c r="S23" s="88"/>
      <c r="T23" s="14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148"/>
      <c r="AS23" s="88"/>
      <c r="AT23" s="88"/>
      <c r="AU23" s="88"/>
      <c r="AV23" s="88"/>
      <c r="AW23" s="88"/>
      <c r="AX23" s="88"/>
      <c r="AY23" s="148"/>
      <c r="AZ23" s="88"/>
      <c r="BA23" s="88"/>
      <c r="BB23" s="88"/>
      <c r="BC23" s="88"/>
      <c r="BD23" s="88"/>
      <c r="BE23" s="88"/>
      <c r="BF23" s="148"/>
      <c r="BG23" s="88"/>
      <c r="BH23" s="88"/>
      <c r="BI23" s="88"/>
      <c r="BJ23" s="88"/>
      <c r="BK23" s="88"/>
      <c r="BL23" s="148"/>
      <c r="BM23" s="88"/>
      <c r="BN23" s="88"/>
      <c r="BO23" s="88"/>
      <c r="BP23" s="14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</row>
    <row r="24" spans="1:101" s="3" customFormat="1" ht="10.5" x14ac:dyDescent="0.25">
      <c r="A24" s="145"/>
      <c r="B24" s="79"/>
      <c r="C24" s="79"/>
      <c r="D24" s="80"/>
      <c r="E24" s="86"/>
      <c r="F24" s="88"/>
      <c r="G24" s="88"/>
      <c r="H24" s="148"/>
      <c r="I24" s="88"/>
      <c r="J24" s="88"/>
      <c r="K24" s="88"/>
      <c r="L24" s="88"/>
      <c r="M24" s="88"/>
      <c r="N24" s="88"/>
      <c r="O24" s="148"/>
      <c r="P24" s="88"/>
      <c r="Q24" s="88"/>
      <c r="R24" s="88"/>
      <c r="S24" s="88"/>
      <c r="T24" s="14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148"/>
      <c r="AS24" s="88"/>
      <c r="AT24" s="88"/>
      <c r="AU24" s="88"/>
      <c r="AV24" s="88"/>
      <c r="AW24" s="88"/>
      <c r="AX24" s="88"/>
      <c r="AY24" s="148"/>
      <c r="AZ24" s="88"/>
      <c r="BA24" s="88"/>
      <c r="BB24" s="88"/>
      <c r="BC24" s="88"/>
      <c r="BD24" s="88"/>
      <c r="BE24" s="88"/>
      <c r="BF24" s="148"/>
      <c r="BG24" s="88"/>
      <c r="BH24" s="88"/>
      <c r="BI24" s="88"/>
      <c r="BJ24" s="88"/>
      <c r="BK24" s="88"/>
      <c r="BL24" s="148"/>
      <c r="BM24" s="88"/>
      <c r="BN24" s="88"/>
      <c r="BO24" s="88"/>
      <c r="BP24" s="14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</row>
    <row r="25" spans="1:101" s="3" customFormat="1" ht="10.5" x14ac:dyDescent="0.25">
      <c r="A25" s="145"/>
      <c r="B25" s="79"/>
      <c r="C25" s="79"/>
      <c r="D25" s="80"/>
      <c r="E25" s="86"/>
      <c r="F25" s="88"/>
      <c r="G25" s="88"/>
      <c r="H25" s="148"/>
      <c r="I25" s="88"/>
      <c r="J25" s="88"/>
      <c r="K25" s="88"/>
      <c r="L25" s="88"/>
      <c r="M25" s="88"/>
      <c r="N25" s="88"/>
      <c r="O25" s="148"/>
      <c r="P25" s="88"/>
      <c r="Q25" s="88"/>
      <c r="R25" s="88"/>
      <c r="S25" s="88"/>
      <c r="T25" s="14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148"/>
      <c r="AS25" s="88"/>
      <c r="AT25" s="88"/>
      <c r="AU25" s="88"/>
      <c r="AV25" s="88"/>
      <c r="AW25" s="88"/>
      <c r="AX25" s="88"/>
      <c r="AY25" s="148"/>
      <c r="AZ25" s="88"/>
      <c r="BA25" s="88"/>
      <c r="BB25" s="88"/>
      <c r="BC25" s="88"/>
      <c r="BD25" s="88"/>
      <c r="BE25" s="88"/>
      <c r="BF25" s="148"/>
      <c r="BG25" s="88"/>
      <c r="BH25" s="88"/>
      <c r="BI25" s="88"/>
      <c r="BJ25" s="88"/>
      <c r="BK25" s="88"/>
      <c r="BL25" s="148"/>
      <c r="BM25" s="88"/>
      <c r="BN25" s="88"/>
      <c r="BO25" s="88"/>
      <c r="BP25" s="14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</row>
    <row r="26" spans="1:101" s="3" customFormat="1" ht="10.5" x14ac:dyDescent="0.25">
      <c r="A26" s="145"/>
      <c r="B26" s="79"/>
      <c r="C26" s="79"/>
      <c r="D26" s="80"/>
      <c r="E26" s="86"/>
      <c r="F26" s="88"/>
      <c r="G26" s="88"/>
      <c r="H26" s="148"/>
      <c r="I26" s="88"/>
      <c r="J26" s="88"/>
      <c r="K26" s="88"/>
      <c r="L26" s="88"/>
      <c r="M26" s="88"/>
      <c r="N26" s="88"/>
      <c r="O26" s="148"/>
      <c r="P26" s="88"/>
      <c r="Q26" s="88"/>
      <c r="R26" s="88"/>
      <c r="S26" s="88"/>
      <c r="T26" s="14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148"/>
      <c r="AS26" s="88"/>
      <c r="AT26" s="88"/>
      <c r="AU26" s="88"/>
      <c r="AV26" s="88"/>
      <c r="AW26" s="88"/>
      <c r="AX26" s="88"/>
      <c r="AY26" s="148"/>
      <c r="AZ26" s="88"/>
      <c r="BA26" s="88"/>
      <c r="BB26" s="88"/>
      <c r="BC26" s="88"/>
      <c r="BD26" s="88"/>
      <c r="BE26" s="88"/>
      <c r="BF26" s="148"/>
      <c r="BG26" s="88"/>
      <c r="BH26" s="88"/>
      <c r="BI26" s="88"/>
      <c r="BJ26" s="88"/>
      <c r="BK26" s="88"/>
      <c r="BL26" s="148"/>
      <c r="BM26" s="88"/>
      <c r="BN26" s="88"/>
      <c r="BO26" s="88"/>
      <c r="BP26" s="14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</row>
    <row r="27" spans="1:101" s="3" customFormat="1" ht="10.5" x14ac:dyDescent="0.25">
      <c r="A27" s="145"/>
      <c r="B27" s="79"/>
      <c r="C27" s="79"/>
      <c r="D27" s="80"/>
      <c r="E27" s="86"/>
      <c r="F27" s="88"/>
      <c r="G27" s="88"/>
      <c r="H27" s="148"/>
      <c r="I27" s="88"/>
      <c r="J27" s="88"/>
      <c r="K27" s="88"/>
      <c r="L27" s="88"/>
      <c r="M27" s="88"/>
      <c r="N27" s="88"/>
      <c r="O27" s="148"/>
      <c r="P27" s="88"/>
      <c r="Q27" s="88"/>
      <c r="R27" s="88"/>
      <c r="S27" s="88"/>
      <c r="T27" s="14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148"/>
      <c r="AS27" s="88"/>
      <c r="AT27" s="88"/>
      <c r="AU27" s="88"/>
      <c r="AV27" s="88"/>
      <c r="AW27" s="88"/>
      <c r="AX27" s="88"/>
      <c r="AY27" s="148"/>
      <c r="AZ27" s="88"/>
      <c r="BA27" s="88"/>
      <c r="BB27" s="88"/>
      <c r="BC27" s="88"/>
      <c r="BD27" s="88"/>
      <c r="BE27" s="88"/>
      <c r="BF27" s="148"/>
      <c r="BG27" s="88"/>
      <c r="BH27" s="88"/>
      <c r="BI27" s="88"/>
      <c r="BJ27" s="88"/>
      <c r="BK27" s="88"/>
      <c r="BL27" s="148"/>
      <c r="BM27" s="88"/>
      <c r="BN27" s="88"/>
      <c r="BO27" s="88"/>
      <c r="BP27" s="14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</row>
    <row r="28" spans="1:101" s="3" customFormat="1" ht="10.5" x14ac:dyDescent="0.25">
      <c r="A28" s="145"/>
      <c r="B28" s="79"/>
      <c r="C28" s="79"/>
      <c r="D28" s="80"/>
      <c r="E28" s="86"/>
      <c r="F28" s="88"/>
      <c r="G28" s="88"/>
      <c r="H28" s="148"/>
      <c r="I28" s="88"/>
      <c r="J28" s="88"/>
      <c r="K28" s="88"/>
      <c r="L28" s="88"/>
      <c r="M28" s="88"/>
      <c r="N28" s="88"/>
      <c r="O28" s="148"/>
      <c r="P28" s="88"/>
      <c r="Q28" s="88"/>
      <c r="R28" s="88"/>
      <c r="S28" s="88"/>
      <c r="T28" s="14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148"/>
      <c r="AS28" s="88"/>
      <c r="AT28" s="88"/>
      <c r="AU28" s="88"/>
      <c r="AV28" s="88"/>
      <c r="AW28" s="88"/>
      <c r="AX28" s="88"/>
      <c r="AY28" s="148"/>
      <c r="AZ28" s="88"/>
      <c r="BA28" s="88"/>
      <c r="BB28" s="88"/>
      <c r="BC28" s="88"/>
      <c r="BD28" s="88"/>
      <c r="BE28" s="88"/>
      <c r="BF28" s="148"/>
      <c r="BG28" s="88"/>
      <c r="BH28" s="88"/>
      <c r="BI28" s="88"/>
      <c r="BJ28" s="88"/>
      <c r="BK28" s="88"/>
      <c r="BL28" s="148"/>
      <c r="BM28" s="88"/>
      <c r="BN28" s="88"/>
      <c r="BO28" s="88"/>
      <c r="BP28" s="14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</row>
    <row r="29" spans="1:101" s="3" customFormat="1" ht="10.5" x14ac:dyDescent="0.25">
      <c r="A29" s="145"/>
      <c r="B29" s="79"/>
      <c r="C29" s="79"/>
      <c r="D29" s="80"/>
      <c r="E29" s="86"/>
      <c r="F29" s="88"/>
      <c r="G29" s="88"/>
      <c r="H29" s="148"/>
      <c r="I29" s="88"/>
      <c r="J29" s="88"/>
      <c r="K29" s="88"/>
      <c r="L29" s="88"/>
      <c r="M29" s="88"/>
      <c r="N29" s="88"/>
      <c r="O29" s="148"/>
      <c r="P29" s="88"/>
      <c r="Q29" s="88"/>
      <c r="R29" s="88"/>
      <c r="S29" s="88"/>
      <c r="T29" s="14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148"/>
      <c r="AS29" s="88"/>
      <c r="AT29" s="88"/>
      <c r="AU29" s="88"/>
      <c r="AV29" s="88"/>
      <c r="AW29" s="88"/>
      <c r="AX29" s="88"/>
      <c r="AY29" s="148"/>
      <c r="AZ29" s="88"/>
      <c r="BA29" s="88"/>
      <c r="BB29" s="88"/>
      <c r="BC29" s="88"/>
      <c r="BD29" s="88"/>
      <c r="BE29" s="88"/>
      <c r="BF29" s="148"/>
      <c r="BG29" s="88"/>
      <c r="BH29" s="88"/>
      <c r="BI29" s="88"/>
      <c r="BJ29" s="88"/>
      <c r="BK29" s="88"/>
      <c r="BL29" s="148"/>
      <c r="BM29" s="88"/>
      <c r="BN29" s="88"/>
      <c r="BO29" s="88"/>
      <c r="BP29" s="14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</row>
    <row r="30" spans="1:101" s="3" customFormat="1" ht="10.5" x14ac:dyDescent="0.25">
      <c r="A30" s="145"/>
      <c r="B30" s="79"/>
      <c r="C30" s="79"/>
      <c r="D30" s="80"/>
      <c r="E30" s="86"/>
      <c r="F30" s="88"/>
      <c r="G30" s="88"/>
      <c r="H30" s="148"/>
      <c r="I30" s="88"/>
      <c r="J30" s="88"/>
      <c r="K30" s="88"/>
      <c r="L30" s="88"/>
      <c r="M30" s="88"/>
      <c r="N30" s="88"/>
      <c r="O30" s="148"/>
      <c r="P30" s="88"/>
      <c r="Q30" s="88"/>
      <c r="R30" s="88"/>
      <c r="S30" s="88"/>
      <c r="T30" s="14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148"/>
      <c r="AS30" s="88"/>
      <c r="AT30" s="88"/>
      <c r="AU30" s="88"/>
      <c r="AV30" s="88"/>
      <c r="AW30" s="88"/>
      <c r="AX30" s="88"/>
      <c r="AY30" s="148"/>
      <c r="AZ30" s="88"/>
      <c r="BA30" s="88"/>
      <c r="BB30" s="88"/>
      <c r="BC30" s="88"/>
      <c r="BD30" s="88"/>
      <c r="BE30" s="88"/>
      <c r="BF30" s="148"/>
      <c r="BG30" s="88"/>
      <c r="BH30" s="88"/>
      <c r="BI30" s="88"/>
      <c r="BJ30" s="88"/>
      <c r="BK30" s="88"/>
      <c r="BL30" s="148"/>
      <c r="BM30" s="88"/>
      <c r="BN30" s="88"/>
      <c r="BO30" s="88"/>
      <c r="BP30" s="14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</row>
    <row r="31" spans="1:101" s="3" customFormat="1" ht="10.5" x14ac:dyDescent="0.25">
      <c r="A31" s="145"/>
      <c r="B31" s="79"/>
      <c r="C31" s="79"/>
      <c r="D31" s="80"/>
      <c r="E31" s="86"/>
      <c r="F31" s="88"/>
      <c r="G31" s="88"/>
      <c r="H31" s="148"/>
      <c r="I31" s="88"/>
      <c r="J31" s="88"/>
      <c r="K31" s="88"/>
      <c r="L31" s="88"/>
      <c r="M31" s="88"/>
      <c r="N31" s="88"/>
      <c r="O31" s="148"/>
      <c r="P31" s="88"/>
      <c r="Q31" s="88"/>
      <c r="R31" s="88"/>
      <c r="S31" s="88"/>
      <c r="T31" s="14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148"/>
      <c r="AS31" s="88"/>
      <c r="AT31" s="88"/>
      <c r="AU31" s="88"/>
      <c r="AV31" s="88"/>
      <c r="AW31" s="88"/>
      <c r="AX31" s="88"/>
      <c r="AY31" s="148"/>
      <c r="AZ31" s="88"/>
      <c r="BA31" s="88"/>
      <c r="BB31" s="88"/>
      <c r="BC31" s="88"/>
      <c r="BD31" s="88"/>
      <c r="BE31" s="88"/>
      <c r="BF31" s="148"/>
      <c r="BG31" s="88"/>
      <c r="BH31" s="88"/>
      <c r="BI31" s="88"/>
      <c r="BJ31" s="88"/>
      <c r="BK31" s="88"/>
      <c r="BL31" s="148"/>
      <c r="BM31" s="88"/>
      <c r="BN31" s="88"/>
      <c r="BO31" s="88"/>
      <c r="BP31" s="14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</row>
    <row r="32" spans="1:101" s="3" customFormat="1" ht="10.5" x14ac:dyDescent="0.25">
      <c r="A32" s="145" t="str">
        <f t="shared" si="88"/>
        <v/>
      </c>
      <c r="B32" s="79"/>
      <c r="C32" s="79"/>
      <c r="D32" s="80"/>
      <c r="E32" s="86"/>
      <c r="F32" s="88"/>
      <c r="G32" s="88"/>
      <c r="H32" s="89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9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9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9"/>
      <c r="BI32" s="88"/>
      <c r="BJ32" s="88"/>
      <c r="BK32" s="88"/>
      <c r="BL32" s="88"/>
      <c r="BM32" s="88"/>
      <c r="BN32" s="89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</row>
    <row r="33" spans="1:101" s="3" customFormat="1" ht="10.5" x14ac:dyDescent="0.25">
      <c r="A33" s="145" t="str">
        <f t="shared" si="88"/>
        <v/>
      </c>
      <c r="B33" s="79"/>
      <c r="C33" s="79"/>
      <c r="D33" s="80"/>
      <c r="E33" s="86"/>
      <c r="F33" s="88"/>
      <c r="G33" s="88"/>
      <c r="H33" s="89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9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9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9"/>
      <c r="BI33" s="88"/>
      <c r="BJ33" s="88"/>
      <c r="BK33" s="88"/>
      <c r="BL33" s="88"/>
      <c r="BM33" s="88"/>
      <c r="BN33" s="89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</row>
    <row r="34" spans="1:101" s="3" customFormat="1" ht="10.5" x14ac:dyDescent="0.25">
      <c r="A34" s="145" t="str">
        <f t="shared" si="88"/>
        <v/>
      </c>
      <c r="B34" s="79"/>
      <c r="C34" s="79"/>
      <c r="D34" s="80"/>
      <c r="E34" s="86"/>
      <c r="F34" s="88"/>
      <c r="G34" s="88"/>
      <c r="H34" s="89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9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9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9"/>
      <c r="BI34" s="88"/>
      <c r="BJ34" s="88"/>
      <c r="BK34" s="88"/>
      <c r="BL34" s="88"/>
      <c r="BM34" s="88"/>
      <c r="BN34" s="89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</row>
    <row r="35" spans="1:101" s="3" customFormat="1" ht="10.5" x14ac:dyDescent="0.25">
      <c r="A35" s="145" t="str">
        <f t="shared" si="88"/>
        <v/>
      </c>
      <c r="B35" s="79"/>
      <c r="C35" s="79"/>
      <c r="D35" s="80"/>
      <c r="E35" s="86"/>
      <c r="F35" s="88"/>
      <c r="G35" s="88"/>
      <c r="H35" s="89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9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9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9"/>
      <c r="BI35" s="88"/>
      <c r="BJ35" s="88"/>
      <c r="BK35" s="88"/>
      <c r="BL35" s="88"/>
      <c r="BM35" s="88"/>
      <c r="BN35" s="89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</row>
    <row r="36" spans="1:101" s="3" customFormat="1" ht="10.5" x14ac:dyDescent="0.25">
      <c r="A36" s="145" t="str">
        <f t="shared" si="88"/>
        <v/>
      </c>
      <c r="B36" s="79"/>
      <c r="C36" s="79"/>
      <c r="D36" s="80"/>
      <c r="E36" s="86"/>
      <c r="F36" s="88"/>
      <c r="G36" s="88"/>
      <c r="H36" s="89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9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9"/>
      <c r="BI36" s="88"/>
      <c r="BJ36" s="88"/>
      <c r="BK36" s="88"/>
      <c r="BL36" s="88"/>
      <c r="BM36" s="88"/>
      <c r="BN36" s="89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</row>
    <row r="37" spans="1:101" s="3" customFormat="1" ht="10.5" x14ac:dyDescent="0.25">
      <c r="A37" s="145" t="str">
        <f t="shared" si="88"/>
        <v/>
      </c>
      <c r="B37" s="79"/>
      <c r="C37" s="79"/>
      <c r="D37" s="80"/>
      <c r="E37" s="86"/>
      <c r="F37" s="88"/>
      <c r="G37" s="88"/>
      <c r="H37" s="89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9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9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9"/>
      <c r="BI37" s="88"/>
      <c r="BJ37" s="88"/>
      <c r="BK37" s="88"/>
      <c r="BL37" s="88"/>
      <c r="BM37" s="88"/>
      <c r="BN37" s="89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</row>
    <row r="38" spans="1:101" s="3" customFormat="1" ht="10.5" x14ac:dyDescent="0.25">
      <c r="A38" s="145" t="str">
        <f t="shared" si="88"/>
        <v/>
      </c>
      <c r="B38" s="79"/>
      <c r="C38" s="79"/>
      <c r="D38" s="80"/>
      <c r="E38" s="86"/>
      <c r="F38" s="88"/>
      <c r="G38" s="88"/>
      <c r="H38" s="89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9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9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9"/>
      <c r="BI38" s="88"/>
      <c r="BJ38" s="88"/>
      <c r="BK38" s="88"/>
      <c r="BL38" s="88"/>
      <c r="BM38" s="88"/>
      <c r="BN38" s="89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</row>
    <row r="39" spans="1:101" s="3" customFormat="1" ht="10.5" x14ac:dyDescent="0.25">
      <c r="A39" s="145" t="str">
        <f t="shared" si="88"/>
        <v/>
      </c>
      <c r="B39" s="79"/>
      <c r="C39" s="79"/>
      <c r="D39" s="80"/>
      <c r="E39" s="86"/>
      <c r="F39" s="88"/>
      <c r="G39" s="88"/>
      <c r="H39" s="89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9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9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9"/>
      <c r="BI39" s="88"/>
      <c r="BJ39" s="88"/>
      <c r="BK39" s="88"/>
      <c r="BL39" s="88"/>
      <c r="BM39" s="88"/>
      <c r="BN39" s="89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</row>
    <row r="40" spans="1:101" s="3" customFormat="1" ht="10.5" x14ac:dyDescent="0.25">
      <c r="A40" s="145" t="str">
        <f t="shared" si="88"/>
        <v/>
      </c>
      <c r="B40" s="79"/>
      <c r="C40" s="79"/>
      <c r="D40" s="80"/>
      <c r="E40" s="86"/>
      <c r="F40" s="88"/>
      <c r="G40" s="88"/>
      <c r="H40" s="89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9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9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9"/>
      <c r="BI40" s="88"/>
      <c r="BJ40" s="88"/>
      <c r="BK40" s="88"/>
      <c r="BL40" s="88"/>
      <c r="BM40" s="88"/>
      <c r="BN40" s="89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</row>
    <row r="41" spans="1:101" s="3" customFormat="1" ht="10.5" x14ac:dyDescent="0.25">
      <c r="A41" s="145" t="str">
        <f t="shared" si="88"/>
        <v/>
      </c>
      <c r="B41" s="79"/>
      <c r="C41" s="79"/>
      <c r="D41" s="80"/>
      <c r="E41" s="86"/>
      <c r="F41" s="88"/>
      <c r="G41" s="88"/>
      <c r="H41" s="89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9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9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9"/>
      <c r="BI41" s="88"/>
      <c r="BJ41" s="88"/>
      <c r="BK41" s="88"/>
      <c r="BL41" s="88"/>
      <c r="BM41" s="88"/>
      <c r="BN41" s="89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</row>
    <row r="42" spans="1:101" s="3" customFormat="1" ht="10.5" x14ac:dyDescent="0.25">
      <c r="A42" s="145" t="str">
        <f t="shared" si="88"/>
        <v/>
      </c>
      <c r="B42" s="79"/>
      <c r="C42" s="79"/>
      <c r="D42" s="80"/>
      <c r="E42" s="86"/>
      <c r="F42" s="88"/>
      <c r="G42" s="88"/>
      <c r="H42" s="89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9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9"/>
      <c r="BI42" s="88"/>
      <c r="BJ42" s="88"/>
      <c r="BK42" s="88"/>
      <c r="BL42" s="88"/>
      <c r="BM42" s="88"/>
      <c r="BN42" s="89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</row>
    <row r="43" spans="1:101" s="3" customFormat="1" ht="10.5" x14ac:dyDescent="0.25">
      <c r="A43" s="145" t="str">
        <f t="shared" si="88"/>
        <v/>
      </c>
      <c r="B43" s="79"/>
      <c r="C43" s="79"/>
      <c r="D43" s="80"/>
      <c r="E43" s="86"/>
      <c r="F43" s="88"/>
      <c r="G43" s="88"/>
      <c r="H43" s="89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9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9"/>
      <c r="BI43" s="88"/>
      <c r="BJ43" s="88"/>
      <c r="BK43" s="88"/>
      <c r="BL43" s="88"/>
      <c r="BM43" s="88"/>
      <c r="BN43" s="89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</row>
    <row r="44" spans="1:101" s="3" customFormat="1" ht="10.5" x14ac:dyDescent="0.25">
      <c r="A44" s="145" t="str">
        <f t="shared" si="88"/>
        <v/>
      </c>
      <c r="B44" s="79"/>
      <c r="C44" s="79"/>
      <c r="D44" s="80"/>
      <c r="E44" s="86"/>
      <c r="F44" s="88"/>
      <c r="G44" s="88"/>
      <c r="H44" s="89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9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9"/>
      <c r="BI44" s="88"/>
      <c r="BJ44" s="88"/>
      <c r="BK44" s="88"/>
      <c r="BL44" s="88"/>
      <c r="BM44" s="88"/>
      <c r="BN44" s="89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</row>
    <row r="45" spans="1:101" s="3" customFormat="1" ht="10.5" x14ac:dyDescent="0.25">
      <c r="A45" s="145" t="str">
        <f t="shared" si="88"/>
        <v/>
      </c>
      <c r="B45" s="79"/>
      <c r="C45" s="79"/>
      <c r="D45" s="80"/>
      <c r="E45" s="86"/>
      <c r="F45" s="88"/>
      <c r="G45" s="88"/>
      <c r="H45" s="89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9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9"/>
      <c r="BI45" s="88"/>
      <c r="BJ45" s="88"/>
      <c r="BK45" s="88"/>
      <c r="BL45" s="88"/>
      <c r="BM45" s="88"/>
      <c r="BN45" s="89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</row>
    <row r="46" spans="1:101" s="3" customFormat="1" ht="10.5" x14ac:dyDescent="0.25">
      <c r="A46" s="145" t="str">
        <f t="shared" si="88"/>
        <v/>
      </c>
      <c r="B46" s="79"/>
      <c r="C46" s="79"/>
      <c r="D46" s="80"/>
      <c r="E46" s="86"/>
      <c r="F46" s="88"/>
      <c r="G46" s="88"/>
      <c r="H46" s="89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9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9"/>
      <c r="BI46" s="88"/>
      <c r="BJ46" s="88"/>
      <c r="BK46" s="88"/>
      <c r="BL46" s="88"/>
      <c r="BM46" s="88"/>
      <c r="BN46" s="89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</row>
    <row r="47" spans="1:101" s="3" customFormat="1" ht="10.5" x14ac:dyDescent="0.25">
      <c r="A47" s="145" t="str">
        <f t="shared" si="88"/>
        <v/>
      </c>
      <c r="B47" s="79"/>
      <c r="C47" s="79"/>
      <c r="D47" s="80"/>
      <c r="E47" s="86"/>
      <c r="F47" s="88"/>
      <c r="G47" s="88"/>
      <c r="H47" s="89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9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9"/>
      <c r="BI47" s="88"/>
      <c r="BJ47" s="88"/>
      <c r="BK47" s="88"/>
      <c r="BL47" s="88"/>
      <c r="BM47" s="88"/>
      <c r="BN47" s="89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</row>
    <row r="48" spans="1:101" s="3" customFormat="1" ht="10.5" x14ac:dyDescent="0.25">
      <c r="A48" s="145" t="str">
        <f t="shared" si="88"/>
        <v/>
      </c>
      <c r="B48" s="79"/>
      <c r="C48" s="79"/>
      <c r="D48" s="80"/>
      <c r="E48" s="86"/>
      <c r="F48" s="88"/>
      <c r="G48" s="88"/>
      <c r="H48" s="89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9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9"/>
      <c r="BI48" s="88"/>
      <c r="BJ48" s="88"/>
      <c r="BK48" s="88"/>
      <c r="BL48" s="88"/>
      <c r="BM48" s="88"/>
      <c r="BN48" s="89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</row>
    <row r="49" spans="1:101" s="3" customFormat="1" ht="10.5" x14ac:dyDescent="0.25">
      <c r="A49" s="145" t="str">
        <f t="shared" si="88"/>
        <v/>
      </c>
      <c r="B49" s="79"/>
      <c r="C49" s="79"/>
      <c r="D49" s="80"/>
      <c r="E49" s="86"/>
      <c r="F49" s="88"/>
      <c r="G49" s="88"/>
      <c r="H49" s="89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9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9"/>
      <c r="BI49" s="88"/>
      <c r="BJ49" s="88"/>
      <c r="BK49" s="88"/>
      <c r="BL49" s="88"/>
      <c r="BM49" s="88"/>
      <c r="BN49" s="89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</row>
    <row r="50" spans="1:101" s="3" customFormat="1" ht="10.5" x14ac:dyDescent="0.25">
      <c r="A50" s="145" t="str">
        <f t="shared" si="88"/>
        <v/>
      </c>
      <c r="B50" s="79"/>
      <c r="C50" s="79"/>
      <c r="D50" s="80"/>
      <c r="E50" s="86"/>
      <c r="F50" s="88"/>
      <c r="G50" s="88"/>
      <c r="H50" s="89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9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9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9"/>
      <c r="BI50" s="88"/>
      <c r="BJ50" s="88"/>
      <c r="BK50" s="88"/>
      <c r="BL50" s="88"/>
      <c r="BM50" s="88"/>
      <c r="BN50" s="89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</row>
    <row r="51" spans="1:101" s="3" customFormat="1" ht="10.5" x14ac:dyDescent="0.25">
      <c r="A51" s="145" t="str">
        <f t="shared" si="88"/>
        <v/>
      </c>
      <c r="B51" s="79"/>
      <c r="C51" s="79"/>
      <c r="D51" s="80"/>
      <c r="E51" s="86"/>
      <c r="F51" s="88"/>
      <c r="G51" s="88"/>
      <c r="H51" s="89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9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9"/>
      <c r="BI51" s="88"/>
      <c r="BJ51" s="88"/>
      <c r="BK51" s="88"/>
      <c r="BL51" s="88"/>
      <c r="BM51" s="88"/>
      <c r="BN51" s="89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</row>
    <row r="52" spans="1:101" s="3" customFormat="1" ht="10.5" x14ac:dyDescent="0.25">
      <c r="A52" s="145" t="str">
        <f t="shared" si="88"/>
        <v/>
      </c>
      <c r="B52" s="79"/>
      <c r="C52" s="79"/>
      <c r="D52" s="80"/>
      <c r="E52" s="86"/>
      <c r="F52" s="88"/>
      <c r="G52" s="88"/>
      <c r="H52" s="89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9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9"/>
      <c r="BI52" s="88"/>
      <c r="BJ52" s="88"/>
      <c r="BK52" s="88"/>
      <c r="BL52" s="88"/>
      <c r="BM52" s="88"/>
      <c r="BN52" s="89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</row>
    <row r="53" spans="1:101" s="3" customFormat="1" ht="10.5" x14ac:dyDescent="0.25">
      <c r="A53" s="145" t="str">
        <f t="shared" si="88"/>
        <v/>
      </c>
      <c r="B53" s="79"/>
      <c r="C53" s="79"/>
      <c r="D53" s="80"/>
      <c r="E53" s="86"/>
      <c r="F53" s="88"/>
      <c r="G53" s="88"/>
      <c r="H53" s="89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9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9"/>
      <c r="BI53" s="88"/>
      <c r="BJ53" s="88"/>
      <c r="BK53" s="88"/>
      <c r="BL53" s="88"/>
      <c r="BM53" s="88"/>
      <c r="BN53" s="89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</row>
    <row r="54" spans="1:101" s="3" customFormat="1" ht="10.5" x14ac:dyDescent="0.25">
      <c r="A54" s="145" t="str">
        <f t="shared" si="88"/>
        <v/>
      </c>
      <c r="B54" s="79"/>
      <c r="C54" s="79"/>
      <c r="D54" s="80"/>
      <c r="E54" s="86"/>
      <c r="F54" s="88"/>
      <c r="G54" s="88"/>
      <c r="H54" s="89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9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9"/>
      <c r="BI54" s="88"/>
      <c r="BJ54" s="88"/>
      <c r="BK54" s="88"/>
      <c r="BL54" s="88"/>
      <c r="BM54" s="88"/>
      <c r="BN54" s="89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</row>
    <row r="55" spans="1:101" s="3" customFormat="1" ht="10.5" x14ac:dyDescent="0.25">
      <c r="A55" s="145" t="str">
        <f t="shared" si="88"/>
        <v/>
      </c>
      <c r="B55" s="79"/>
      <c r="C55" s="79"/>
      <c r="D55" s="80"/>
      <c r="E55" s="86"/>
      <c r="F55" s="88"/>
      <c r="G55" s="88"/>
      <c r="H55" s="89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9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9"/>
      <c r="BI55" s="88"/>
      <c r="BJ55" s="88"/>
      <c r="BK55" s="88"/>
      <c r="BL55" s="88"/>
      <c r="BM55" s="88"/>
      <c r="BN55" s="89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</row>
    <row r="56" spans="1:101" s="3" customFormat="1" ht="10.5" x14ac:dyDescent="0.25">
      <c r="A56" s="145" t="str">
        <f t="shared" si="88"/>
        <v/>
      </c>
      <c r="B56" s="79"/>
      <c r="C56" s="79"/>
      <c r="D56" s="80"/>
      <c r="E56" s="86"/>
      <c r="F56" s="88"/>
      <c r="G56" s="88"/>
      <c r="H56" s="89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9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9"/>
      <c r="BI56" s="88"/>
      <c r="BJ56" s="88"/>
      <c r="BK56" s="88"/>
      <c r="BL56" s="88"/>
      <c r="BM56" s="88"/>
      <c r="BN56" s="89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</row>
    <row r="57" spans="1:101" s="3" customFormat="1" ht="10.5" x14ac:dyDescent="0.25">
      <c r="A57" s="145" t="str">
        <f t="shared" si="88"/>
        <v/>
      </c>
      <c r="B57" s="79"/>
      <c r="C57" s="79"/>
      <c r="D57" s="80"/>
      <c r="E57" s="86"/>
      <c r="F57" s="88"/>
      <c r="G57" s="88"/>
      <c r="H57" s="89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9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9"/>
      <c r="BI57" s="88"/>
      <c r="BJ57" s="88"/>
      <c r="BK57" s="88"/>
      <c r="BL57" s="88"/>
      <c r="BM57" s="88"/>
      <c r="BN57" s="89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</row>
    <row r="58" spans="1:101" s="3" customFormat="1" ht="10.5" x14ac:dyDescent="0.25">
      <c r="A58" s="145" t="str">
        <f t="shared" si="88"/>
        <v/>
      </c>
      <c r="B58" s="79"/>
      <c r="C58" s="79"/>
      <c r="D58" s="80"/>
      <c r="E58" s="86"/>
      <c r="F58" s="88"/>
      <c r="G58" s="88"/>
      <c r="H58" s="89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9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9"/>
      <c r="BI58" s="88"/>
      <c r="BJ58" s="88"/>
      <c r="BK58" s="88"/>
      <c r="BL58" s="88"/>
      <c r="BM58" s="88"/>
      <c r="BN58" s="89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</row>
    <row r="59" spans="1:101" s="3" customFormat="1" ht="10.5" x14ac:dyDescent="0.25">
      <c r="A59" s="145" t="str">
        <f t="shared" si="88"/>
        <v/>
      </c>
      <c r="B59" s="79"/>
      <c r="C59" s="79"/>
      <c r="D59" s="80"/>
      <c r="E59" s="86"/>
      <c r="F59" s="88"/>
      <c r="G59" s="88"/>
      <c r="H59" s="89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9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9"/>
      <c r="BI59" s="88"/>
      <c r="BJ59" s="88"/>
      <c r="BK59" s="88"/>
      <c r="BL59" s="88"/>
      <c r="BM59" s="88"/>
      <c r="BN59" s="89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</row>
    <row r="60" spans="1:101" s="3" customFormat="1" ht="10.5" x14ac:dyDescent="0.25">
      <c r="A60" s="145" t="str">
        <f t="shared" si="88"/>
        <v/>
      </c>
      <c r="B60" s="79"/>
      <c r="C60" s="79"/>
      <c r="D60" s="80"/>
      <c r="E60" s="86"/>
      <c r="F60" s="88"/>
      <c r="G60" s="88"/>
      <c r="H60" s="89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9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9"/>
      <c r="BI60" s="88"/>
      <c r="BJ60" s="88"/>
      <c r="BK60" s="88"/>
      <c r="BL60" s="88"/>
      <c r="BM60" s="88"/>
      <c r="BN60" s="89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</row>
    <row r="61" spans="1:101" s="3" customFormat="1" ht="10.5" x14ac:dyDescent="0.25">
      <c r="A61" s="145" t="str">
        <f t="shared" si="88"/>
        <v/>
      </c>
      <c r="B61" s="79"/>
      <c r="C61" s="79"/>
      <c r="D61" s="80"/>
      <c r="E61" s="86"/>
      <c r="F61" s="88"/>
      <c r="G61" s="88"/>
      <c r="H61" s="89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9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9"/>
      <c r="BI61" s="88"/>
      <c r="BJ61" s="88"/>
      <c r="BK61" s="88"/>
      <c r="BL61" s="88"/>
      <c r="BM61" s="88"/>
      <c r="BN61" s="89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</row>
    <row r="62" spans="1:101" s="3" customFormat="1" ht="10.5" x14ac:dyDescent="0.25">
      <c r="A62" s="145" t="str">
        <f t="shared" si="88"/>
        <v/>
      </c>
      <c r="B62" s="79"/>
      <c r="C62" s="79"/>
      <c r="D62" s="80"/>
      <c r="E62" s="86"/>
      <c r="F62" s="88"/>
      <c r="G62" s="88"/>
      <c r="H62" s="89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9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9"/>
      <c r="BI62" s="88"/>
      <c r="BJ62" s="88"/>
      <c r="BK62" s="88"/>
      <c r="BL62" s="88"/>
      <c r="BM62" s="88"/>
      <c r="BN62" s="89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</row>
    <row r="63" spans="1:101" s="3" customFormat="1" ht="10.5" x14ac:dyDescent="0.25">
      <c r="A63" s="145" t="str">
        <f t="shared" si="88"/>
        <v/>
      </c>
      <c r="B63" s="79"/>
      <c r="C63" s="79"/>
      <c r="D63" s="80"/>
      <c r="E63" s="86"/>
      <c r="F63" s="88"/>
      <c r="G63" s="88"/>
      <c r="H63" s="89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9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9"/>
      <c r="BI63" s="88"/>
      <c r="BJ63" s="88"/>
      <c r="BK63" s="88"/>
      <c r="BL63" s="88"/>
      <c r="BM63" s="88"/>
      <c r="BN63" s="89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</row>
    <row r="64" spans="1:101" s="3" customFormat="1" ht="10.5" x14ac:dyDescent="0.25">
      <c r="A64" s="145" t="str">
        <f t="shared" si="88"/>
        <v/>
      </c>
      <c r="B64" s="79"/>
      <c r="C64" s="79"/>
      <c r="D64" s="80"/>
      <c r="E64" s="86"/>
      <c r="F64" s="88"/>
      <c r="G64" s="88"/>
      <c r="H64" s="89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9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9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9"/>
      <c r="BI64" s="88"/>
      <c r="BJ64" s="88"/>
      <c r="BK64" s="88"/>
      <c r="BL64" s="88"/>
      <c r="BM64" s="88"/>
      <c r="BN64" s="89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</row>
    <row r="65" spans="1:101" s="3" customFormat="1" ht="10.5" x14ac:dyDescent="0.25">
      <c r="A65" s="145" t="str">
        <f t="shared" si="88"/>
        <v/>
      </c>
      <c r="B65" s="79"/>
      <c r="C65" s="79"/>
      <c r="D65" s="80"/>
      <c r="E65" s="86"/>
      <c r="F65" s="88"/>
      <c r="G65" s="88"/>
      <c r="H65" s="89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9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9"/>
      <c r="BI65" s="88"/>
      <c r="BJ65" s="88"/>
      <c r="BK65" s="88"/>
      <c r="BL65" s="88"/>
      <c r="BM65" s="88"/>
      <c r="BN65" s="89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</row>
    <row r="66" spans="1:101" s="3" customFormat="1" ht="10.5" x14ac:dyDescent="0.25">
      <c r="A66" s="145" t="str">
        <f t="shared" si="88"/>
        <v/>
      </c>
      <c r="B66" s="79"/>
      <c r="C66" s="79"/>
      <c r="D66" s="80"/>
      <c r="E66" s="86"/>
      <c r="F66" s="88"/>
      <c r="G66" s="88"/>
      <c r="H66" s="89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9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9"/>
      <c r="BI66" s="88"/>
      <c r="BJ66" s="88"/>
      <c r="BK66" s="88"/>
      <c r="BL66" s="88"/>
      <c r="BM66" s="88"/>
      <c r="BN66" s="89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</row>
    <row r="67" spans="1:101" s="3" customFormat="1" ht="10.5" x14ac:dyDescent="0.25">
      <c r="A67" s="145" t="str">
        <f t="shared" si="88"/>
        <v/>
      </c>
      <c r="B67" s="79"/>
      <c r="C67" s="79"/>
      <c r="D67" s="80"/>
      <c r="E67" s="86"/>
      <c r="F67" s="88"/>
      <c r="G67" s="88"/>
      <c r="H67" s="89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9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9"/>
      <c r="BI67" s="88"/>
      <c r="BJ67" s="88"/>
      <c r="BK67" s="88"/>
      <c r="BL67" s="88"/>
      <c r="BM67" s="88"/>
      <c r="BN67" s="89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</row>
    <row r="68" spans="1:101" s="3" customFormat="1" ht="10.5" x14ac:dyDescent="0.25">
      <c r="A68" s="145" t="str">
        <f t="shared" si="88"/>
        <v/>
      </c>
      <c r="B68" s="79"/>
      <c r="C68" s="79"/>
      <c r="D68" s="80"/>
      <c r="E68" s="86"/>
      <c r="F68" s="88"/>
      <c r="G68" s="88"/>
      <c r="H68" s="89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9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9"/>
      <c r="BI68" s="88"/>
      <c r="BJ68" s="88"/>
      <c r="BK68" s="88"/>
      <c r="BL68" s="88"/>
      <c r="BM68" s="88"/>
      <c r="BN68" s="89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</row>
    <row r="69" spans="1:101" s="3" customFormat="1" ht="10.5" x14ac:dyDescent="0.25">
      <c r="A69" s="145" t="str">
        <f t="shared" si="88"/>
        <v/>
      </c>
      <c r="B69" s="79"/>
      <c r="C69" s="79"/>
      <c r="D69" s="80"/>
      <c r="E69" s="86"/>
      <c r="F69" s="88"/>
      <c r="G69" s="88"/>
      <c r="H69" s="89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9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9"/>
      <c r="BI69" s="88"/>
      <c r="BJ69" s="88"/>
      <c r="BK69" s="88"/>
      <c r="BL69" s="88"/>
      <c r="BM69" s="88"/>
      <c r="BN69" s="89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</row>
    <row r="70" spans="1:101" s="3" customFormat="1" ht="10.5" x14ac:dyDescent="0.25">
      <c r="A70" s="145" t="str">
        <f t="shared" si="88"/>
        <v/>
      </c>
      <c r="B70" s="79"/>
      <c r="C70" s="79"/>
      <c r="D70" s="80"/>
      <c r="E70" s="86"/>
      <c r="F70" s="88"/>
      <c r="G70" s="88"/>
      <c r="H70" s="89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9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9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9"/>
      <c r="BI70" s="88"/>
      <c r="BJ70" s="88"/>
      <c r="BK70" s="88"/>
      <c r="BL70" s="88"/>
      <c r="BM70" s="88"/>
      <c r="BN70" s="89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</row>
    <row r="71" spans="1:101" x14ac:dyDescent="0.25">
      <c r="A71" s="145" t="str">
        <f t="shared" si="88"/>
        <v/>
      </c>
      <c r="B71" s="79"/>
      <c r="C71" s="79"/>
      <c r="D71" s="80"/>
      <c r="E71" s="86"/>
      <c r="F71" s="88"/>
      <c r="G71" s="88"/>
      <c r="H71" s="89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9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9"/>
      <c r="BI71" s="88"/>
      <c r="BJ71" s="88"/>
      <c r="BK71" s="88"/>
      <c r="BL71" s="88"/>
      <c r="BM71" s="88"/>
      <c r="BN71" s="89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</row>
    <row r="72" spans="1:101" x14ac:dyDescent="0.25">
      <c r="A72" s="145" t="str">
        <f t="shared" si="88"/>
        <v/>
      </c>
      <c r="B72" s="79"/>
      <c r="C72" s="79"/>
      <c r="D72" s="80"/>
      <c r="E72" s="86"/>
      <c r="F72" s="88"/>
      <c r="G72" s="88"/>
      <c r="H72" s="89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9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9"/>
      <c r="BI72" s="88"/>
      <c r="BJ72" s="88"/>
      <c r="BK72" s="88"/>
      <c r="BL72" s="88"/>
      <c r="BM72" s="88"/>
      <c r="BN72" s="89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</row>
    <row r="73" spans="1:101" x14ac:dyDescent="0.25">
      <c r="A73" s="145" t="str">
        <f t="shared" si="88"/>
        <v/>
      </c>
      <c r="B73" s="79"/>
      <c r="C73" s="79"/>
      <c r="D73" s="80"/>
      <c r="E73" s="86"/>
      <c r="F73" s="88"/>
      <c r="G73" s="88"/>
      <c r="H73" s="89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9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9"/>
      <c r="BI73" s="88"/>
      <c r="BJ73" s="88"/>
      <c r="BK73" s="88"/>
      <c r="BL73" s="88"/>
      <c r="BM73" s="88"/>
      <c r="BN73" s="89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</row>
    <row r="74" spans="1:101" x14ac:dyDescent="0.25">
      <c r="A74" s="145" t="str">
        <f t="shared" ref="A74:A108" si="92">IF(D74="","",D74)</f>
        <v/>
      </c>
      <c r="B74" s="79"/>
      <c r="C74" s="79"/>
      <c r="D74" s="80"/>
      <c r="E74" s="86"/>
      <c r="F74" s="88"/>
      <c r="G74" s="88"/>
      <c r="H74" s="89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9"/>
      <c r="BI74" s="88"/>
      <c r="BJ74" s="88"/>
      <c r="BK74" s="88"/>
      <c r="BL74" s="88"/>
      <c r="BM74" s="88"/>
      <c r="BN74" s="89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</row>
    <row r="75" spans="1:101" x14ac:dyDescent="0.25">
      <c r="A75" s="145" t="str">
        <f t="shared" si="92"/>
        <v/>
      </c>
      <c r="B75" s="79"/>
      <c r="C75" s="79"/>
      <c r="D75" s="80"/>
      <c r="E75" s="86"/>
      <c r="F75" s="88"/>
      <c r="G75" s="88"/>
      <c r="H75" s="89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9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9"/>
      <c r="BI75" s="88"/>
      <c r="BJ75" s="88"/>
      <c r="BK75" s="88"/>
      <c r="BL75" s="88"/>
      <c r="BM75" s="88"/>
      <c r="BN75" s="89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</row>
    <row r="76" spans="1:101" x14ac:dyDescent="0.25">
      <c r="A76" s="145" t="str">
        <f t="shared" si="92"/>
        <v/>
      </c>
      <c r="B76" s="79"/>
      <c r="C76" s="79"/>
      <c r="D76" s="80"/>
      <c r="E76" s="86"/>
      <c r="F76" s="88"/>
      <c r="G76" s="88"/>
      <c r="H76" s="89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9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9"/>
      <c r="BI76" s="88"/>
      <c r="BJ76" s="88"/>
      <c r="BK76" s="88"/>
      <c r="BL76" s="88"/>
      <c r="BM76" s="88"/>
      <c r="BN76" s="89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</row>
    <row r="77" spans="1:101" x14ac:dyDescent="0.25">
      <c r="A77" s="145" t="str">
        <f t="shared" si="92"/>
        <v/>
      </c>
      <c r="B77" s="79"/>
      <c r="C77" s="79"/>
      <c r="D77" s="80"/>
      <c r="E77" s="86"/>
      <c r="F77" s="88"/>
      <c r="G77" s="88"/>
      <c r="H77" s="89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9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9"/>
      <c r="BI77" s="88"/>
      <c r="BJ77" s="88"/>
      <c r="BK77" s="88"/>
      <c r="BL77" s="88"/>
      <c r="BM77" s="88"/>
      <c r="BN77" s="89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</row>
    <row r="78" spans="1:101" x14ac:dyDescent="0.25">
      <c r="A78" s="145" t="str">
        <f t="shared" si="92"/>
        <v/>
      </c>
      <c r="B78" s="79"/>
      <c r="C78" s="79"/>
      <c r="D78" s="80"/>
      <c r="E78" s="86"/>
      <c r="F78" s="88"/>
      <c r="G78" s="88"/>
      <c r="H78" s="89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9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9"/>
      <c r="BI78" s="88"/>
      <c r="BJ78" s="88"/>
      <c r="BK78" s="88"/>
      <c r="BL78" s="88"/>
      <c r="BM78" s="88"/>
      <c r="BN78" s="89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</row>
    <row r="79" spans="1:101" x14ac:dyDescent="0.25">
      <c r="A79" s="145" t="str">
        <f t="shared" si="92"/>
        <v/>
      </c>
      <c r="B79" s="79"/>
      <c r="C79" s="79"/>
      <c r="D79" s="80"/>
      <c r="E79" s="86"/>
      <c r="F79" s="88"/>
      <c r="G79" s="88"/>
      <c r="H79" s="89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9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9"/>
      <c r="BI79" s="88"/>
      <c r="BJ79" s="88"/>
      <c r="BK79" s="88"/>
      <c r="BL79" s="88"/>
      <c r="BM79" s="88"/>
      <c r="BN79" s="89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</row>
    <row r="80" spans="1:101" x14ac:dyDescent="0.25">
      <c r="A80" s="145" t="str">
        <f t="shared" si="92"/>
        <v/>
      </c>
      <c r="B80" s="79"/>
      <c r="C80" s="79"/>
      <c r="D80" s="80"/>
      <c r="E80" s="86"/>
      <c r="F80" s="88"/>
      <c r="G80" s="88"/>
      <c r="H80" s="89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9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9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9"/>
      <c r="BI80" s="88"/>
      <c r="BJ80" s="88"/>
      <c r="BK80" s="88"/>
      <c r="BL80" s="88"/>
      <c r="BM80" s="88"/>
      <c r="BN80" s="89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</row>
    <row r="81" spans="1:101" x14ac:dyDescent="0.25">
      <c r="A81" s="145" t="str">
        <f t="shared" si="92"/>
        <v/>
      </c>
      <c r="B81" s="79"/>
      <c r="C81" s="79"/>
      <c r="D81" s="80"/>
      <c r="E81" s="86"/>
      <c r="F81" s="88"/>
      <c r="G81" s="88"/>
      <c r="H81" s="89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9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9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9"/>
      <c r="BI81" s="88"/>
      <c r="BJ81" s="88"/>
      <c r="BK81" s="88"/>
      <c r="BL81" s="88"/>
      <c r="BM81" s="88"/>
      <c r="BN81" s="89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</row>
    <row r="82" spans="1:101" x14ac:dyDescent="0.25">
      <c r="A82" s="145" t="str">
        <f t="shared" si="92"/>
        <v/>
      </c>
      <c r="B82" s="79"/>
      <c r="C82" s="79"/>
      <c r="D82" s="80"/>
      <c r="E82" s="86"/>
      <c r="F82" s="88"/>
      <c r="G82" s="88"/>
      <c r="H82" s="89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9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9"/>
      <c r="BI82" s="88"/>
      <c r="BJ82" s="88"/>
      <c r="BK82" s="88"/>
      <c r="BL82" s="88"/>
      <c r="BM82" s="88"/>
      <c r="BN82" s="89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</row>
    <row r="83" spans="1:101" x14ac:dyDescent="0.25">
      <c r="A83" s="145" t="str">
        <f t="shared" si="92"/>
        <v/>
      </c>
      <c r="B83" s="79"/>
      <c r="C83" s="79"/>
      <c r="D83" s="80"/>
      <c r="E83" s="86"/>
      <c r="F83" s="88"/>
      <c r="G83" s="88"/>
      <c r="H83" s="89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9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9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9"/>
      <c r="BI83" s="88"/>
      <c r="BJ83" s="88"/>
      <c r="BK83" s="88"/>
      <c r="BL83" s="88"/>
      <c r="BM83" s="88"/>
      <c r="BN83" s="89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</row>
    <row r="84" spans="1:101" x14ac:dyDescent="0.25">
      <c r="A84" s="145" t="str">
        <f t="shared" si="92"/>
        <v/>
      </c>
      <c r="B84" s="79"/>
      <c r="C84" s="79"/>
      <c r="D84" s="80"/>
      <c r="E84" s="86"/>
      <c r="F84" s="88"/>
      <c r="G84" s="88"/>
      <c r="H84" s="89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9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9"/>
      <c r="BI84" s="88"/>
      <c r="BJ84" s="88"/>
      <c r="BK84" s="88"/>
      <c r="BL84" s="88"/>
      <c r="BM84" s="88"/>
      <c r="BN84" s="89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</row>
    <row r="85" spans="1:101" x14ac:dyDescent="0.25">
      <c r="A85" s="145" t="str">
        <f t="shared" si="92"/>
        <v/>
      </c>
      <c r="B85" s="79"/>
      <c r="C85" s="79"/>
      <c r="D85" s="80"/>
      <c r="E85" s="86"/>
      <c r="F85" s="88"/>
      <c r="G85" s="88"/>
      <c r="H85" s="89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9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9"/>
      <c r="BI85" s="88"/>
      <c r="BJ85" s="88"/>
      <c r="BK85" s="88"/>
      <c r="BL85" s="88"/>
      <c r="BM85" s="88"/>
      <c r="BN85" s="89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</row>
    <row r="86" spans="1:101" x14ac:dyDescent="0.25">
      <c r="A86" s="145" t="str">
        <f t="shared" si="92"/>
        <v/>
      </c>
      <c r="B86" s="79"/>
      <c r="C86" s="79"/>
      <c r="D86" s="80"/>
      <c r="E86" s="86"/>
      <c r="F86" s="88"/>
      <c r="G86" s="88"/>
      <c r="H86" s="89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9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9"/>
      <c r="BI86" s="88"/>
      <c r="BJ86" s="88"/>
      <c r="BK86" s="88"/>
      <c r="BL86" s="88"/>
      <c r="BM86" s="88"/>
      <c r="BN86" s="89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</row>
    <row r="87" spans="1:101" x14ac:dyDescent="0.25">
      <c r="A87" s="145" t="str">
        <f t="shared" si="92"/>
        <v/>
      </c>
      <c r="B87" s="79"/>
      <c r="C87" s="79"/>
      <c r="D87" s="80"/>
      <c r="E87" s="86"/>
      <c r="F87" s="88"/>
      <c r="G87" s="88"/>
      <c r="H87" s="89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9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9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9"/>
      <c r="BI87" s="88"/>
      <c r="BJ87" s="88"/>
      <c r="BK87" s="88"/>
      <c r="BL87" s="88"/>
      <c r="BM87" s="88"/>
      <c r="BN87" s="89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</row>
    <row r="88" spans="1:101" x14ac:dyDescent="0.25">
      <c r="A88" s="145" t="str">
        <f t="shared" si="92"/>
        <v/>
      </c>
      <c r="B88" s="79"/>
      <c r="C88" s="79"/>
      <c r="D88" s="80"/>
      <c r="E88" s="86"/>
      <c r="F88" s="88"/>
      <c r="G88" s="88"/>
      <c r="H88" s="89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9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9"/>
      <c r="BI88" s="88"/>
      <c r="BJ88" s="88"/>
      <c r="BK88" s="88"/>
      <c r="BL88" s="88"/>
      <c r="BM88" s="88"/>
      <c r="BN88" s="89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</row>
    <row r="89" spans="1:101" x14ac:dyDescent="0.25">
      <c r="A89" s="145" t="str">
        <f t="shared" si="92"/>
        <v/>
      </c>
      <c r="B89" s="79"/>
      <c r="C89" s="79"/>
      <c r="D89" s="80"/>
      <c r="E89" s="86"/>
      <c r="F89" s="88"/>
      <c r="G89" s="88"/>
      <c r="H89" s="89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9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9"/>
      <c r="BI89" s="88"/>
      <c r="BJ89" s="88"/>
      <c r="BK89" s="88"/>
      <c r="BL89" s="88"/>
      <c r="BM89" s="88"/>
      <c r="BN89" s="89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</row>
    <row r="90" spans="1:101" x14ac:dyDescent="0.25">
      <c r="A90" s="145" t="str">
        <f t="shared" si="92"/>
        <v/>
      </c>
      <c r="B90" s="79"/>
      <c r="C90" s="79"/>
      <c r="D90" s="80"/>
      <c r="E90" s="86"/>
      <c r="F90" s="88"/>
      <c r="G90" s="88"/>
      <c r="H90" s="89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9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9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9"/>
      <c r="BI90" s="88"/>
      <c r="BJ90" s="88"/>
      <c r="BK90" s="88"/>
      <c r="BL90" s="88"/>
      <c r="BM90" s="88"/>
      <c r="BN90" s="89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</row>
    <row r="91" spans="1:101" x14ac:dyDescent="0.25">
      <c r="A91" s="145" t="str">
        <f t="shared" si="92"/>
        <v/>
      </c>
      <c r="B91" s="79"/>
      <c r="C91" s="79"/>
      <c r="D91" s="80"/>
      <c r="E91" s="86"/>
      <c r="F91" s="88"/>
      <c r="G91" s="88"/>
      <c r="H91" s="89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9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9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9"/>
      <c r="BI91" s="88"/>
      <c r="BJ91" s="88"/>
      <c r="BK91" s="88"/>
      <c r="BL91" s="88"/>
      <c r="BM91" s="88"/>
      <c r="BN91" s="89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</row>
    <row r="92" spans="1:101" x14ac:dyDescent="0.25">
      <c r="A92" s="145" t="str">
        <f t="shared" si="92"/>
        <v/>
      </c>
      <c r="B92" s="79"/>
      <c r="C92" s="79"/>
      <c r="D92" s="80"/>
      <c r="E92" s="86"/>
      <c r="F92" s="88"/>
      <c r="G92" s="88"/>
      <c r="H92" s="89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9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9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9"/>
      <c r="BI92" s="88"/>
      <c r="BJ92" s="88"/>
      <c r="BK92" s="88"/>
      <c r="BL92" s="88"/>
      <c r="BM92" s="88"/>
      <c r="BN92" s="89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</row>
    <row r="93" spans="1:101" x14ac:dyDescent="0.25">
      <c r="A93" s="145" t="str">
        <f t="shared" si="92"/>
        <v/>
      </c>
      <c r="B93" s="79"/>
      <c r="C93" s="79"/>
      <c r="D93" s="80"/>
      <c r="E93" s="86"/>
      <c r="F93" s="88"/>
      <c r="G93" s="88"/>
      <c r="H93" s="89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9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9"/>
      <c r="BI93" s="88"/>
      <c r="BJ93" s="88"/>
      <c r="BK93" s="88"/>
      <c r="BL93" s="88"/>
      <c r="BM93" s="88"/>
      <c r="BN93" s="89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</row>
    <row r="94" spans="1:101" x14ac:dyDescent="0.25">
      <c r="A94" s="145" t="str">
        <f t="shared" si="92"/>
        <v/>
      </c>
      <c r="B94" s="79"/>
      <c r="C94" s="79"/>
      <c r="D94" s="80"/>
      <c r="E94" s="86"/>
      <c r="F94" s="88"/>
      <c r="G94" s="88"/>
      <c r="H94" s="89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9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9"/>
      <c r="BI94" s="88"/>
      <c r="BJ94" s="88"/>
      <c r="BK94" s="88"/>
      <c r="BL94" s="88"/>
      <c r="BM94" s="88"/>
      <c r="BN94" s="89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</row>
    <row r="95" spans="1:101" x14ac:dyDescent="0.25">
      <c r="A95" s="145" t="str">
        <f t="shared" si="92"/>
        <v/>
      </c>
      <c r="B95" s="79"/>
      <c r="C95" s="79"/>
      <c r="D95" s="80"/>
      <c r="E95" s="86"/>
      <c r="F95" s="88"/>
      <c r="G95" s="88"/>
      <c r="H95" s="89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9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9"/>
      <c r="BI95" s="88"/>
      <c r="BJ95" s="88"/>
      <c r="BK95" s="88"/>
      <c r="BL95" s="88"/>
      <c r="BM95" s="88"/>
      <c r="BN95" s="89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</row>
    <row r="96" spans="1:101" x14ac:dyDescent="0.25">
      <c r="A96" s="145" t="str">
        <f t="shared" si="92"/>
        <v/>
      </c>
      <c r="B96" s="79"/>
      <c r="C96" s="79"/>
      <c r="D96" s="80"/>
      <c r="E96" s="86"/>
      <c r="F96" s="88"/>
      <c r="G96" s="88"/>
      <c r="H96" s="89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9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9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9"/>
      <c r="BI96" s="88"/>
      <c r="BJ96" s="88"/>
      <c r="BK96" s="88"/>
      <c r="BL96" s="88"/>
      <c r="BM96" s="88"/>
      <c r="BN96" s="89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</row>
    <row r="97" spans="1:101" x14ac:dyDescent="0.25">
      <c r="A97" s="145" t="str">
        <f t="shared" si="92"/>
        <v/>
      </c>
      <c r="B97" s="79"/>
      <c r="C97" s="79"/>
      <c r="D97" s="80"/>
      <c r="E97" s="86"/>
      <c r="F97" s="88"/>
      <c r="G97" s="88"/>
      <c r="H97" s="89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9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9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9"/>
      <c r="BI97" s="88"/>
      <c r="BJ97" s="88"/>
      <c r="BK97" s="88"/>
      <c r="BL97" s="88"/>
      <c r="BM97" s="88"/>
      <c r="BN97" s="89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</row>
    <row r="98" spans="1:101" x14ac:dyDescent="0.25">
      <c r="A98" s="145" t="str">
        <f t="shared" si="92"/>
        <v/>
      </c>
      <c r="B98" s="79"/>
      <c r="C98" s="79"/>
      <c r="D98" s="80"/>
      <c r="E98" s="86"/>
      <c r="F98" s="88"/>
      <c r="G98" s="88"/>
      <c r="H98" s="89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9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9"/>
      <c r="BI98" s="88"/>
      <c r="BJ98" s="88"/>
      <c r="BK98" s="88"/>
      <c r="BL98" s="88"/>
      <c r="BM98" s="88"/>
      <c r="BN98" s="89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</row>
    <row r="99" spans="1:101" x14ac:dyDescent="0.25">
      <c r="A99" s="145" t="str">
        <f t="shared" si="92"/>
        <v/>
      </c>
      <c r="B99" s="79"/>
      <c r="C99" s="79"/>
      <c r="D99" s="80"/>
      <c r="E99" s="86"/>
      <c r="F99" s="88"/>
      <c r="G99" s="88"/>
      <c r="H99" s="89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9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9"/>
      <c r="BI99" s="88"/>
      <c r="BJ99" s="88"/>
      <c r="BK99" s="88"/>
      <c r="BL99" s="88"/>
      <c r="BM99" s="88"/>
      <c r="BN99" s="89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</row>
    <row r="100" spans="1:101" x14ac:dyDescent="0.25">
      <c r="A100" s="145" t="str">
        <f t="shared" si="92"/>
        <v/>
      </c>
      <c r="B100" s="79"/>
      <c r="C100" s="79"/>
      <c r="D100" s="80"/>
      <c r="E100" s="86"/>
      <c r="F100" s="88"/>
      <c r="G100" s="88"/>
      <c r="H100" s="89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9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9"/>
      <c r="BI100" s="88"/>
      <c r="BJ100" s="88"/>
      <c r="BK100" s="88"/>
      <c r="BL100" s="88"/>
      <c r="BM100" s="88"/>
      <c r="BN100" s="89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</row>
    <row r="101" spans="1:101" x14ac:dyDescent="0.25">
      <c r="A101" s="145" t="str">
        <f t="shared" si="92"/>
        <v/>
      </c>
      <c r="B101" s="79"/>
      <c r="C101" s="79"/>
      <c r="D101" s="80"/>
      <c r="E101" s="86"/>
      <c r="F101" s="88"/>
      <c r="G101" s="88"/>
      <c r="H101" s="89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9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9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9"/>
      <c r="BI101" s="88"/>
      <c r="BJ101" s="88"/>
      <c r="BK101" s="88"/>
      <c r="BL101" s="88"/>
      <c r="BM101" s="88"/>
      <c r="BN101" s="89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</row>
    <row r="102" spans="1:101" x14ac:dyDescent="0.25">
      <c r="A102" s="145" t="str">
        <f t="shared" si="92"/>
        <v/>
      </c>
      <c r="B102" s="79"/>
      <c r="C102" s="79"/>
      <c r="D102" s="80"/>
      <c r="E102" s="86"/>
      <c r="F102" s="88"/>
      <c r="G102" s="88"/>
      <c r="H102" s="89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9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9"/>
      <c r="BI102" s="88"/>
      <c r="BJ102" s="88"/>
      <c r="BK102" s="88"/>
      <c r="BL102" s="88"/>
      <c r="BM102" s="88"/>
      <c r="BN102" s="89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</row>
    <row r="103" spans="1:101" x14ac:dyDescent="0.25">
      <c r="A103" s="145" t="str">
        <f t="shared" si="92"/>
        <v/>
      </c>
      <c r="B103" s="79"/>
      <c r="C103" s="79"/>
      <c r="D103" s="80"/>
      <c r="E103" s="86"/>
      <c r="F103" s="88"/>
      <c r="G103" s="88"/>
      <c r="H103" s="89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9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9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9"/>
      <c r="BI103" s="88"/>
      <c r="BJ103" s="88"/>
      <c r="BK103" s="88"/>
      <c r="BL103" s="88"/>
      <c r="BM103" s="88"/>
      <c r="BN103" s="89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</row>
    <row r="104" spans="1:101" x14ac:dyDescent="0.25">
      <c r="A104" s="145" t="str">
        <f t="shared" si="92"/>
        <v/>
      </c>
      <c r="B104" s="79"/>
      <c r="C104" s="79"/>
      <c r="D104" s="80"/>
      <c r="E104" s="86"/>
      <c r="F104" s="88"/>
      <c r="G104" s="88"/>
      <c r="H104" s="89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9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9"/>
      <c r="BI104" s="88"/>
      <c r="BJ104" s="88"/>
      <c r="BK104" s="88"/>
      <c r="BL104" s="88"/>
      <c r="BM104" s="88"/>
      <c r="BN104" s="89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</row>
    <row r="105" spans="1:101" x14ac:dyDescent="0.25">
      <c r="A105" s="145" t="str">
        <f t="shared" si="92"/>
        <v/>
      </c>
      <c r="B105" s="79"/>
      <c r="C105" s="79"/>
      <c r="D105" s="80"/>
      <c r="E105" s="86"/>
      <c r="F105" s="88"/>
      <c r="G105" s="88"/>
      <c r="H105" s="89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9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9"/>
      <c r="BI105" s="88"/>
      <c r="BJ105" s="88"/>
      <c r="BK105" s="88"/>
      <c r="BL105" s="88"/>
      <c r="BM105" s="88"/>
      <c r="BN105" s="89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</row>
    <row r="106" spans="1:101" x14ac:dyDescent="0.25">
      <c r="A106" s="145" t="str">
        <f t="shared" si="92"/>
        <v/>
      </c>
      <c r="B106" s="79"/>
      <c r="C106" s="79"/>
      <c r="D106" s="80"/>
      <c r="E106" s="86"/>
      <c r="F106" s="88"/>
      <c r="G106" s="88"/>
      <c r="H106" s="89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9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9"/>
      <c r="BI106" s="88"/>
      <c r="BJ106" s="88"/>
      <c r="BK106" s="88"/>
      <c r="BL106" s="88"/>
      <c r="BM106" s="88"/>
      <c r="BN106" s="89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</row>
    <row r="107" spans="1:101" x14ac:dyDescent="0.25">
      <c r="A107" s="145" t="str">
        <f t="shared" si="92"/>
        <v/>
      </c>
      <c r="B107" s="79"/>
      <c r="C107" s="79"/>
      <c r="D107" s="80"/>
      <c r="E107" s="86"/>
      <c r="F107" s="88"/>
      <c r="G107" s="88"/>
      <c r="H107" s="89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9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9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9"/>
      <c r="BI107" s="88"/>
      <c r="BJ107" s="88"/>
      <c r="BK107" s="88"/>
      <c r="BL107" s="88"/>
      <c r="BM107" s="88"/>
      <c r="BN107" s="89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</row>
    <row r="108" spans="1:101" x14ac:dyDescent="0.25">
      <c r="A108" s="145" t="str">
        <f t="shared" si="92"/>
        <v/>
      </c>
      <c r="B108" s="79"/>
      <c r="C108" s="79"/>
      <c r="D108" s="80"/>
      <c r="E108" s="86"/>
      <c r="F108" s="88"/>
      <c r="G108" s="88"/>
      <c r="H108" s="89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9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9"/>
      <c r="BI108" s="88"/>
      <c r="BJ108" s="88"/>
      <c r="BK108" s="88"/>
      <c r="BL108" s="88"/>
      <c r="BM108" s="88"/>
      <c r="BN108" s="89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</row>
  </sheetData>
  <mergeCells count="13">
    <mergeCell ref="CL5:CW5"/>
    <mergeCell ref="R5:AC5"/>
    <mergeCell ref="AD5:AO5"/>
    <mergeCell ref="F5:Q5"/>
    <mergeCell ref="B5:B8"/>
    <mergeCell ref="C5:C8"/>
    <mergeCell ref="D5:D8"/>
    <mergeCell ref="E5:E8"/>
    <mergeCell ref="A5:A8"/>
    <mergeCell ref="AP5:BA5"/>
    <mergeCell ref="BB5:BM5"/>
    <mergeCell ref="BN5:BY5"/>
    <mergeCell ref="BZ5:CK5"/>
  </mergeCells>
  <phoneticPr fontId="21" type="noConversion"/>
  <dataValidations disablePrompts="1" count="1">
    <dataValidation type="list" allowBlank="1" showInputMessage="1" showErrorMessage="1" sqref="E9:E108" xr:uid="{E03E471F-9591-4257-8FA1-0DDC05954E7B}">
      <formula1>"Mois, Année"</formula1>
    </dataValidation>
  </dataValidations>
  <pageMargins left="0.2" right="0.17013888888888901" top="0.179861111111111" bottom="0.25972222222222202" header="0.17013888888888901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2</vt:i4>
      </vt:variant>
    </vt:vector>
  </HeadingPairs>
  <TitlesOfParts>
    <vt:vector size="22" baseType="lpstr">
      <vt:lpstr>Simulateur pouvoir d'achat</vt:lpstr>
      <vt:lpstr>Liste Conventions -&gt;</vt:lpstr>
      <vt:lpstr>CC1</vt:lpstr>
      <vt:lpstr>CC2</vt:lpstr>
      <vt:lpstr>CC3</vt:lpstr>
      <vt:lpstr>CC4</vt:lpstr>
      <vt:lpstr>CC5</vt:lpstr>
      <vt:lpstr>CC6</vt:lpstr>
      <vt:lpstr>CC7</vt:lpstr>
      <vt:lpstr>CC8</vt:lpstr>
      <vt:lpstr>CC9</vt:lpstr>
      <vt:lpstr>CC10</vt:lpstr>
      <vt:lpstr>CC11</vt:lpstr>
      <vt:lpstr>CC12</vt:lpstr>
      <vt:lpstr>CC13</vt:lpstr>
      <vt:lpstr>CC14</vt:lpstr>
      <vt:lpstr>CC15</vt:lpstr>
      <vt:lpstr>Inflation -&gt;</vt:lpstr>
      <vt:lpstr>IPC</vt:lpstr>
      <vt:lpstr>IPCH</vt:lpstr>
      <vt:lpstr>'Simulateur pouvoir d''achat'!Impression_des_titres</vt:lpstr>
      <vt:lpstr>'Simulateur pouvoir d''achat'!Zone_d_impression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Khem Kheang</dc:creator>
  <cp:lastModifiedBy>Prosper GAYIBOR</cp:lastModifiedBy>
  <cp:lastPrinted>2023-12-20T15:45:07Z</cp:lastPrinted>
  <dcterms:created xsi:type="dcterms:W3CDTF">2023-03-28T17:40:56Z</dcterms:created>
  <dcterms:modified xsi:type="dcterms:W3CDTF">2024-04-23T08:51:10Z</dcterms:modified>
</cp:coreProperties>
</file>